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risnik\Desktop\Dokumenti\FINANCIJSKI PLANOVI 2024.-2026\PLAN 2024 KONAČNA VERZIJA\"/>
    </mc:Choice>
  </mc:AlternateContent>
  <bookViews>
    <workbookView xWindow="0" yWindow="0" windowWidth="24000" windowHeight="10620" firstSheet="3" activeTab="6"/>
  </bookViews>
  <sheets>
    <sheet name="SAŽETAK" sheetId="10" r:id="rId1"/>
    <sheet name=" Račun prihoda i rashoda" sheetId="3" r:id="rId2"/>
    <sheet name="Prihodi i rashodi po izvorima" sheetId="8" r:id="rId3"/>
    <sheet name="Rashodi prema funkcijskoj kl" sheetId="5" r:id="rId4"/>
    <sheet name="Račun financiranja" sheetId="6" r:id="rId5"/>
    <sheet name="Račun financiranja po izvorima" sheetId="9" r:id="rId6"/>
    <sheet name="POSEBNI DIO" sheetId="7" r:id="rId7"/>
    <sheet name="List2" sheetId="2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8" l="1"/>
  <c r="C24" i="8"/>
  <c r="E26" i="3" l="1"/>
  <c r="D26" i="3"/>
  <c r="H26" i="3"/>
  <c r="G26" i="3"/>
  <c r="F26" i="3"/>
  <c r="F11" i="10"/>
  <c r="D22" i="8" l="1"/>
  <c r="F32" i="8" l="1"/>
  <c r="E32" i="8"/>
  <c r="D32" i="8"/>
  <c r="C32" i="8"/>
  <c r="B32" i="8"/>
  <c r="F99" i="7" l="1"/>
  <c r="F32" i="7"/>
  <c r="G32" i="7"/>
  <c r="H32" i="7"/>
  <c r="I32" i="7"/>
  <c r="E32" i="7"/>
  <c r="E33" i="7"/>
  <c r="G25" i="7"/>
  <c r="G99" i="7" s="1"/>
  <c r="F93" i="7"/>
  <c r="F92" i="7" s="1"/>
  <c r="G93" i="7"/>
  <c r="G92" i="7" s="1"/>
  <c r="H93" i="7"/>
  <c r="H92" i="7" s="1"/>
  <c r="I93" i="7"/>
  <c r="I92" i="7" s="1"/>
  <c r="E93" i="7"/>
  <c r="E92" i="7" s="1"/>
  <c r="I96" i="7"/>
  <c r="H96" i="7"/>
  <c r="G96" i="7"/>
  <c r="F96" i="7"/>
  <c r="E96" i="7"/>
  <c r="E80" i="7"/>
  <c r="E79" i="7" s="1"/>
  <c r="I80" i="7"/>
  <c r="H80" i="7"/>
  <c r="G80" i="7"/>
  <c r="F80" i="7"/>
  <c r="I79" i="7"/>
  <c r="H79" i="7"/>
  <c r="G79" i="7"/>
  <c r="F79" i="7"/>
  <c r="F75" i="7"/>
  <c r="F74" i="7" s="1"/>
  <c r="G75" i="7"/>
  <c r="G74" i="7" s="1"/>
  <c r="H75" i="7"/>
  <c r="H74" i="7" s="1"/>
  <c r="I75" i="7"/>
  <c r="I74" i="7" s="1"/>
  <c r="E74" i="7"/>
  <c r="E75" i="7"/>
  <c r="F71" i="7"/>
  <c r="G71" i="7"/>
  <c r="H71" i="7"/>
  <c r="I71" i="7"/>
  <c r="E71" i="7"/>
  <c r="F68" i="7"/>
  <c r="F67" i="7" s="1"/>
  <c r="G68" i="7"/>
  <c r="H68" i="7"/>
  <c r="H67" i="7" s="1"/>
  <c r="I68" i="7"/>
  <c r="E68" i="7"/>
  <c r="F64" i="7"/>
  <c r="F63" i="7" s="1"/>
  <c r="G64" i="7"/>
  <c r="G63" i="7" s="1"/>
  <c r="H64" i="7"/>
  <c r="H63" i="7" s="1"/>
  <c r="I64" i="7"/>
  <c r="I63" i="7" s="1"/>
  <c r="E64" i="7"/>
  <c r="E63" i="7" s="1"/>
  <c r="F58" i="7"/>
  <c r="G58" i="7"/>
  <c r="H58" i="7"/>
  <c r="I58" i="7"/>
  <c r="E58" i="7"/>
  <c r="F61" i="7"/>
  <c r="G61" i="7"/>
  <c r="H61" i="7"/>
  <c r="I61" i="7"/>
  <c r="E61" i="7"/>
  <c r="F55" i="7"/>
  <c r="F54" i="7" s="1"/>
  <c r="G55" i="7"/>
  <c r="G54" i="7" s="1"/>
  <c r="H55" i="7"/>
  <c r="H54" i="7" s="1"/>
  <c r="I55" i="7"/>
  <c r="I54" i="7" s="1"/>
  <c r="E55" i="7"/>
  <c r="E54" i="7" s="1"/>
  <c r="F44" i="7"/>
  <c r="G44" i="7"/>
  <c r="H44" i="7"/>
  <c r="I44" i="7"/>
  <c r="F51" i="7"/>
  <c r="G51" i="7"/>
  <c r="H51" i="7"/>
  <c r="I51" i="7"/>
  <c r="E51" i="7"/>
  <c r="E44" i="7"/>
  <c r="E43" i="7" s="1"/>
  <c r="F33" i="7"/>
  <c r="F31" i="7" s="1"/>
  <c r="F25" i="7" s="1"/>
  <c r="G33" i="7"/>
  <c r="G31" i="7" s="1"/>
  <c r="H33" i="7"/>
  <c r="H31" i="7" s="1"/>
  <c r="H25" i="7" s="1"/>
  <c r="I33" i="7"/>
  <c r="I31" i="7" s="1"/>
  <c r="I25" i="7" s="1"/>
  <c r="E31" i="7"/>
  <c r="E25" i="7" s="1"/>
  <c r="F39" i="7"/>
  <c r="G39" i="7"/>
  <c r="H39" i="7"/>
  <c r="I39" i="7"/>
  <c r="E39" i="7"/>
  <c r="F28" i="7"/>
  <c r="F27" i="7" s="1"/>
  <c r="F26" i="7" s="1"/>
  <c r="G28" i="7"/>
  <c r="G27" i="7" s="1"/>
  <c r="G26" i="7" s="1"/>
  <c r="H28" i="7"/>
  <c r="H27" i="7" s="1"/>
  <c r="H26" i="7" s="1"/>
  <c r="I28" i="7"/>
  <c r="I27" i="7" s="1"/>
  <c r="I26" i="7" s="1"/>
  <c r="E28" i="7"/>
  <c r="E27" i="7" s="1"/>
  <c r="E26" i="7" s="1"/>
  <c r="E57" i="7" l="1"/>
  <c r="I57" i="7"/>
  <c r="H57" i="7"/>
  <c r="G57" i="7"/>
  <c r="F57" i="7"/>
  <c r="E67" i="7"/>
  <c r="G67" i="7"/>
  <c r="I67" i="7"/>
  <c r="G43" i="7"/>
  <c r="I43" i="7"/>
  <c r="H43" i="7"/>
  <c r="F43" i="7"/>
  <c r="D11" i="3"/>
  <c r="C11" i="5"/>
  <c r="E66" i="7" l="1"/>
  <c r="B46" i="8"/>
  <c r="B40" i="8"/>
  <c r="B36" i="8"/>
  <c r="F20" i="7" l="1"/>
  <c r="F19" i="7" s="1"/>
  <c r="G20" i="7"/>
  <c r="G19" i="7" s="1"/>
  <c r="H20" i="7"/>
  <c r="H19" i="7" s="1"/>
  <c r="I20" i="7"/>
  <c r="I19" i="7" s="1"/>
  <c r="E20" i="7"/>
  <c r="E19" i="7" s="1"/>
  <c r="F88" i="7"/>
  <c r="F87" i="7" s="1"/>
  <c r="G88" i="7"/>
  <c r="G87" i="7" s="1"/>
  <c r="H88" i="7"/>
  <c r="H87" i="7" s="1"/>
  <c r="I88" i="7"/>
  <c r="I87" i="7" s="1"/>
  <c r="E88" i="7"/>
  <c r="E87" i="7" s="1"/>
  <c r="F84" i="7"/>
  <c r="F83" i="7" s="1"/>
  <c r="G84" i="7"/>
  <c r="G83" i="7" s="1"/>
  <c r="H84" i="7"/>
  <c r="H83" i="7" s="1"/>
  <c r="I84" i="7"/>
  <c r="I83" i="7" s="1"/>
  <c r="E84" i="7"/>
  <c r="E83" i="7" s="1"/>
  <c r="F66" i="7"/>
  <c r="G66" i="7"/>
  <c r="H66" i="7"/>
  <c r="I66" i="7"/>
  <c r="G42" i="7"/>
  <c r="H42" i="7"/>
  <c r="I42" i="7"/>
  <c r="F16" i="7"/>
  <c r="F15" i="7" s="1"/>
  <c r="G16" i="7"/>
  <c r="G15" i="7" s="1"/>
  <c r="H16" i="7"/>
  <c r="H15" i="7" s="1"/>
  <c r="I16" i="7"/>
  <c r="I15" i="7" s="1"/>
  <c r="E16" i="7"/>
  <c r="E15" i="7" s="1"/>
  <c r="F12" i="7"/>
  <c r="G12" i="7"/>
  <c r="G11" i="7" s="1"/>
  <c r="H12" i="7"/>
  <c r="H11" i="7" s="1"/>
  <c r="I12" i="7"/>
  <c r="I11" i="7" s="1"/>
  <c r="E12" i="7"/>
  <c r="E11" i="7" s="1"/>
  <c r="F8" i="7"/>
  <c r="F7" i="7" s="1"/>
  <c r="G8" i="7"/>
  <c r="G7" i="7" s="1"/>
  <c r="H8" i="7"/>
  <c r="H7" i="7" s="1"/>
  <c r="I8" i="7"/>
  <c r="I7" i="7" s="1"/>
  <c r="E8" i="7"/>
  <c r="E7" i="7" s="1"/>
  <c r="H11" i="10"/>
  <c r="G11" i="10"/>
  <c r="F11" i="7"/>
  <c r="F11" i="5"/>
  <c r="F10" i="5" s="1"/>
  <c r="E11" i="5"/>
  <c r="E10" i="5" s="1"/>
  <c r="D11" i="5"/>
  <c r="D10" i="5" s="1"/>
  <c r="C10" i="5"/>
  <c r="B11" i="5"/>
  <c r="B10" i="5" s="1"/>
  <c r="B44" i="8"/>
  <c r="B34" i="8"/>
  <c r="B31" i="8" s="1"/>
  <c r="F46" i="8"/>
  <c r="E46" i="8"/>
  <c r="D46" i="8"/>
  <c r="F44" i="8"/>
  <c r="E44" i="8"/>
  <c r="D44" i="8"/>
  <c r="F40" i="8"/>
  <c r="E40" i="8"/>
  <c r="D40" i="8"/>
  <c r="F36" i="8"/>
  <c r="E36" i="8"/>
  <c r="D36" i="8"/>
  <c r="F34" i="8"/>
  <c r="E34" i="8"/>
  <c r="D34" i="8"/>
  <c r="C46" i="8"/>
  <c r="C44" i="8"/>
  <c r="C40" i="8"/>
  <c r="C36" i="8"/>
  <c r="C34" i="8"/>
  <c r="F24" i="8"/>
  <c r="E24" i="8"/>
  <c r="D24" i="8"/>
  <c r="F22" i="8"/>
  <c r="E22" i="8"/>
  <c r="C22" i="8"/>
  <c r="F18" i="8"/>
  <c r="E18" i="8"/>
  <c r="D18" i="8"/>
  <c r="C18" i="8"/>
  <c r="F15" i="8"/>
  <c r="E15" i="8"/>
  <c r="D15" i="8"/>
  <c r="C15" i="8"/>
  <c r="F13" i="8"/>
  <c r="E13" i="8"/>
  <c r="D13" i="8"/>
  <c r="C13" i="8"/>
  <c r="F11" i="8"/>
  <c r="E11" i="8"/>
  <c r="D11" i="8"/>
  <c r="C11" i="8"/>
  <c r="B24" i="8"/>
  <c r="B22" i="8"/>
  <c r="B15" i="8"/>
  <c r="B13" i="8"/>
  <c r="B11" i="8"/>
  <c r="H32" i="3"/>
  <c r="G32" i="3"/>
  <c r="F32" i="3"/>
  <c r="E32" i="3"/>
  <c r="D32" i="3"/>
  <c r="H11" i="3"/>
  <c r="G11" i="3"/>
  <c r="F11" i="3"/>
  <c r="E11" i="3"/>
  <c r="H18" i="3"/>
  <c r="G18" i="3"/>
  <c r="F18" i="3"/>
  <c r="E18" i="3"/>
  <c r="D18" i="3"/>
  <c r="D10" i="3" s="1"/>
  <c r="E42" i="7" l="1"/>
  <c r="F42" i="7"/>
  <c r="I6" i="7"/>
  <c r="H6" i="7"/>
  <c r="F6" i="7"/>
  <c r="E6" i="7"/>
  <c r="G6" i="7"/>
  <c r="G25" i="3"/>
  <c r="F25" i="3"/>
  <c r="H10" i="3"/>
  <c r="G10" i="3"/>
  <c r="F10" i="3"/>
  <c r="E10" i="3"/>
  <c r="E10" i="8"/>
  <c r="E25" i="3"/>
  <c r="F31" i="8"/>
  <c r="E31" i="8"/>
  <c r="D31" i="8"/>
  <c r="F10" i="8"/>
  <c r="D10" i="8"/>
  <c r="C10" i="8"/>
  <c r="B10" i="8"/>
  <c r="H25" i="3"/>
  <c r="H99" i="7" l="1"/>
  <c r="I99" i="7"/>
  <c r="E99" i="7"/>
  <c r="F38" i="10"/>
  <c r="G35" i="10" s="1"/>
  <c r="G38" i="10" s="1"/>
  <c r="H35" i="10" s="1"/>
  <c r="H38" i="10" s="1"/>
  <c r="I35" i="10" s="1"/>
  <c r="I38" i="10" s="1"/>
  <c r="J35" i="10" s="1"/>
  <c r="J38" i="10" s="1"/>
  <c r="J22" i="10"/>
  <c r="I22" i="10"/>
  <c r="H22" i="10"/>
  <c r="G22" i="10"/>
  <c r="F22" i="10"/>
  <c r="J11" i="10"/>
  <c r="I11" i="10"/>
  <c r="J8" i="10"/>
  <c r="I8" i="10"/>
  <c r="H8" i="10"/>
  <c r="G8" i="10"/>
  <c r="G15" i="10" s="1"/>
  <c r="F8" i="10"/>
  <c r="I15" i="10" l="1"/>
  <c r="I23" i="10" s="1"/>
  <c r="I29" i="10" s="1"/>
  <c r="I30" i="10" s="1"/>
  <c r="J15" i="10"/>
  <c r="J23" i="10" s="1"/>
  <c r="J29" i="10" s="1"/>
  <c r="J30" i="10" s="1"/>
  <c r="H15" i="10"/>
  <c r="H23" i="10" s="1"/>
  <c r="H29" i="10" s="1"/>
  <c r="H30" i="10" s="1"/>
  <c r="F15" i="10"/>
  <c r="F23" i="10" s="1"/>
  <c r="F29" i="10" s="1"/>
  <c r="F30" i="10" s="1"/>
  <c r="G23" i="10"/>
  <c r="D25" i="3"/>
  <c r="C31" i="8"/>
  <c r="G29" i="10" l="1"/>
  <c r="G30" i="10" s="1"/>
</calcChain>
</file>

<file path=xl/sharedStrings.xml><?xml version="1.0" encoding="utf-8"?>
<sst xmlns="http://schemas.openxmlformats.org/spreadsheetml/2006/main" count="340" uniqueCount="157">
  <si>
    <t>PRIHODI UKUPNO</t>
  </si>
  <si>
    <t>RASHODI UKUPNO</t>
  </si>
  <si>
    <t>NETO FINANCIRANJE</t>
  </si>
  <si>
    <t>Naziv prihoda</t>
  </si>
  <si>
    <t xml:space="preserve">A. RAČUN PRIHODA I RASHODA </t>
  </si>
  <si>
    <t>Razred</t>
  </si>
  <si>
    <t>Skupina</t>
  </si>
  <si>
    <t>Prihodi poslovanja</t>
  </si>
  <si>
    <t>Prihodi od prodaje nefinancijske imovine</t>
  </si>
  <si>
    <t>Naziv rashoda</t>
  </si>
  <si>
    <t>Rashodi poslovanja</t>
  </si>
  <si>
    <t>Rashodi za zaposlene</t>
  </si>
  <si>
    <t>Rashodi za nabavu nefinancijske imovine</t>
  </si>
  <si>
    <t>Rashodi za nabavu neproizvedene dugotrajne imovine</t>
  </si>
  <si>
    <t>RASHODI PREMA FUNKCIJSKOJ KLASIFIKACIJI</t>
  </si>
  <si>
    <t>UKUPNI RASHODI</t>
  </si>
  <si>
    <t>Primici od financijske imovine i zaduživanja</t>
  </si>
  <si>
    <t>Izdaci za financijsku imovinu i otplate zajmova</t>
  </si>
  <si>
    <t>II. POSEBNI DIO</t>
  </si>
  <si>
    <t>I. OPĆI DIO</t>
  </si>
  <si>
    <t>Šifra</t>
  </si>
  <si>
    <t xml:space="preserve">Naziv </t>
  </si>
  <si>
    <t>Materijalni rashodi</t>
  </si>
  <si>
    <t>Primici od zaduživanja</t>
  </si>
  <si>
    <t>Izdaci za otplatu glavnice primljenih kredita i zajmova</t>
  </si>
  <si>
    <t>A) SAŽETAK RAČUNA PRIHODA I RASHODA</t>
  </si>
  <si>
    <t>B) SAŽETAK RAČUNA FINANCIRANJA</t>
  </si>
  <si>
    <t>Projekcija 
za 2025.</t>
  </si>
  <si>
    <t>Prihodi od prodaje proizvedene dugotrajne imovine</t>
  </si>
  <si>
    <t>Pomoći iz inozemstva i od subjekata unutar općeg proračuna</t>
  </si>
  <si>
    <t>Prihodi iz nadležnog proračuna i od HZZO-a temeljem ugovornih obveza</t>
  </si>
  <si>
    <t>Rashodi za nabavu proizvedene dugotrajne imovine</t>
  </si>
  <si>
    <t>Naziv</t>
  </si>
  <si>
    <t>FINANCIJSKI PLAN PRORAČUNSKOG KORISNIKA JEDINICE LOKALNE I PODRUČNE (REGIONALNE) SAMOUPRAVE 
ZA 2024. I PROJEKCIJA ZA 2025. I 2026. GODINU</t>
  </si>
  <si>
    <t>Plan za 2024.</t>
  </si>
  <si>
    <t>Projekcija 
za 2026.</t>
  </si>
  <si>
    <t>Izvršenje 2022.</t>
  </si>
  <si>
    <t>Plan 2023.</t>
  </si>
  <si>
    <t>EUR</t>
  </si>
  <si>
    <t>Izvršenje 2022.*</t>
  </si>
  <si>
    <t>* Napomena: Iznosi u stupcima Izvršenje 2022. preračunavaju se iz kuna u eure prema fiksnom tečaju konverzije (1 EUR=7,53450 kuna) i po pravilima za preračunavanje i zaokruživanje.</t>
  </si>
  <si>
    <t>6 PRIHODI POSLOVANJA</t>
  </si>
  <si>
    <t>7 PRIHODI OD PRODAJE NEFINANCIJSKE IMOVINE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</si>
  <si>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</si>
  <si>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</si>
  <si>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</si>
  <si>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</si>
  <si>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Proračun za 2024.</t>
  </si>
  <si>
    <t>Projekcija proračuna
za 2025.</t>
  </si>
  <si>
    <t>Projekcija proračuna
za 2026.</t>
  </si>
  <si>
    <t>PRIHODI POSLOVANJA PREMA EKONOMSKOJ KLASIFIKACIJI</t>
  </si>
  <si>
    <t>RASHODI POSLOVANJA PREMA EKONOMSKOJ KLASIFIKACIJI</t>
  </si>
  <si>
    <t>PRIHODI POSLOVANJA PREMA IZVORIMA FINANCIRANJA</t>
  </si>
  <si>
    <t>RASHODI POSLOVANJA PREMA IZVORIMA FINANCIRANJA</t>
  </si>
  <si>
    <t>Brojčana oznaka i naziv</t>
  </si>
  <si>
    <t>5 Pomoći</t>
  </si>
  <si>
    <t>4 Prihodi za posebne namjene</t>
  </si>
  <si>
    <t xml:space="preserve">  43 Ostali prihodi za posebne namjene</t>
  </si>
  <si>
    <t>1 Opći prihodi i primici</t>
  </si>
  <si>
    <t xml:space="preserve">  11 Opći prihodi i primici</t>
  </si>
  <si>
    <t>3 Vlastiti prihodi</t>
  </si>
  <si>
    <t xml:space="preserve">  31 Vlastiti prihodi</t>
  </si>
  <si>
    <t>B. RAČUN FINANCIRANJA PREMA EKONOMSKOJ KLASIFIKACIJI</t>
  </si>
  <si>
    <t>B. RAČUN FINANCIRANJA PREMA IZVORIMA FINANCIRANJA</t>
  </si>
  <si>
    <t>PRIMICI UKUPNO</t>
  </si>
  <si>
    <t>8 Namjenski primici od zaduživanja</t>
  </si>
  <si>
    <t xml:space="preserve">  81 Namjenski primici od zaduživanja</t>
  </si>
  <si>
    <t>IZDACI UKUPNO</t>
  </si>
  <si>
    <t>D) VIŠEGODIŠNJI PLAN URAVNOTEŽENJA</t>
  </si>
  <si>
    <t>RAZLIKA - VIŠAK / MANJAK</t>
  </si>
  <si>
    <t>VIŠAK / MANJAK + NETO FINANCIRANJE</t>
  </si>
  <si>
    <t xml:space="preserve">C) PRENESENI VIŠAK ILI PRENESENI MANJAK </t>
  </si>
  <si>
    <t>PRIJENOS VIŠKA / MANJKA IZ PRETHODNE(IH) GODINE</t>
  </si>
  <si>
    <t>PRIJENOS VIŠKA / MANJKA U SLJEDEĆE RAZDOBLJE</t>
  </si>
  <si>
    <t>VIŠAK / MANJAK + NETO FINANCIRANJE + PRIJENOS VIŠKA / MANJKA IZ PRETHODNE(IH) GODINE - PRIJENOS VIŠKA / MANJKA U SLJEDEĆE RAZDOBLJE</t>
  </si>
  <si>
    <t>VIŠAK / MANJAK IZ PRETHODNE(IH) GODINE KOJI ĆE SE RASPOREDITI / POKRITI</t>
  </si>
  <si>
    <t>VIŠAK / MANJAK TEKUĆE GODINE</t>
  </si>
  <si>
    <t>Prihodi od imovine</t>
  </si>
  <si>
    <t>Prihodi od upravnih i adminitrativnih pristojbi, pristojbi po posebnim propisima i naknada</t>
  </si>
  <si>
    <t>Prihodi od prodaje proizvoda i robe te pruženih usluga i prihodi od donacija</t>
  </si>
  <si>
    <t>Kazne, upravne mjere i ostali prihodi</t>
  </si>
  <si>
    <t>Financijski rashodi</t>
  </si>
  <si>
    <t>Rashodi za dodatna ulaganja na nefinancijskoj imovini</t>
  </si>
  <si>
    <t xml:space="preserve">  32 Vlastiti prihodi</t>
  </si>
  <si>
    <t xml:space="preserve">  44 Decentralizirana sredstva</t>
  </si>
  <si>
    <t xml:space="preserve"> 58 Ostale pomoći</t>
  </si>
  <si>
    <t xml:space="preserve"> 59 Pomoći/Fondovi EU</t>
  </si>
  <si>
    <t>6 Donacije</t>
  </si>
  <si>
    <t xml:space="preserve"> 62 Donacije</t>
  </si>
  <si>
    <t>7 Prihodi od prodaje nefinancijske imovine</t>
  </si>
  <si>
    <t xml:space="preserve"> 72 Prihodi od prodaje nefin.imovine i nadoknade štete s osnova osiguranja</t>
  </si>
  <si>
    <t xml:space="preserve">  41 Prihodi od nefinancijske imovine</t>
  </si>
  <si>
    <t xml:space="preserve">  43 Prihodi za posebne namjene</t>
  </si>
  <si>
    <t xml:space="preserve">  58 Ostale pomoći</t>
  </si>
  <si>
    <t>07 Zdravstvo</t>
  </si>
  <si>
    <t>072 Službe za vanjske pacijente</t>
  </si>
  <si>
    <t>073 Bolničke službe</t>
  </si>
  <si>
    <t>076 Poslovi i usluge zdravstva koji nisu drugdje svrstani</t>
  </si>
  <si>
    <t>PROGRAM A101209</t>
  </si>
  <si>
    <t>Zakonski standard ustanova u zdravstvu</t>
  </si>
  <si>
    <t>Aktivnost A101209A120901</t>
  </si>
  <si>
    <t>Održavanje zdravstvenih ustanova</t>
  </si>
  <si>
    <t>Izvor financiranja 44</t>
  </si>
  <si>
    <t>Decentralizirana sredstva</t>
  </si>
  <si>
    <t>Aktivnost A101209A120902</t>
  </si>
  <si>
    <t>Opremanje zdravstvenih ustanova</t>
  </si>
  <si>
    <t>Aktivnost A101209A120903</t>
  </si>
  <si>
    <t>Kapitalna ulaganja u zdravstvene ustanove</t>
  </si>
  <si>
    <t>Aktivnost A101209A120904</t>
  </si>
  <si>
    <t>Informatizacija zdravstvenih ustanova</t>
  </si>
  <si>
    <t>PROGRAM A101212</t>
  </si>
  <si>
    <t>Program ustanova u zdravstvu iznad standarda</t>
  </si>
  <si>
    <t>Aktivnost A 101212A121202</t>
  </si>
  <si>
    <t>Sufinanciranje hitne medicinske pomoći u turističkoj sezoni</t>
  </si>
  <si>
    <t>Izvor financiranja 11</t>
  </si>
  <si>
    <t>Opći prihodi i primici</t>
  </si>
  <si>
    <t>Aktivnost A 101212A121212</t>
  </si>
  <si>
    <t>Pružanje usluga temeljem ugovora s HZZO-om</t>
  </si>
  <si>
    <t>Izvor financiranja 43</t>
  </si>
  <si>
    <t>Prihodi za posebne namjene</t>
  </si>
  <si>
    <t>Aktivnost A 101212A121213</t>
  </si>
  <si>
    <t>Izvor financiranja 32</t>
  </si>
  <si>
    <t>Vlastiti prihodi</t>
  </si>
  <si>
    <t>Izvor financiranja 58</t>
  </si>
  <si>
    <t>Ostale pomoći</t>
  </si>
  <si>
    <t>Izvor financiranja 62</t>
  </si>
  <si>
    <t>Donacije</t>
  </si>
  <si>
    <t>Izvor financiranja 72</t>
  </si>
  <si>
    <t>Prihodi od prodaje nefin.imovine i nadoknade štete s osnova osiguranja</t>
  </si>
  <si>
    <t>Aktivnost A 101212A121214</t>
  </si>
  <si>
    <t>Usavršavanje zdravstvenih radnika i podizanje kvalitete zdravstvene zaštite</t>
  </si>
  <si>
    <t>Izvor financiranja 59</t>
  </si>
  <si>
    <t>Pomoći/ Fondovi EU</t>
  </si>
  <si>
    <t>Aktivnost A 101212A121209</t>
  </si>
  <si>
    <t>Poticanje mjera za zdravstvene radnike</t>
  </si>
  <si>
    <t>Aktivnost A 101212A121215</t>
  </si>
  <si>
    <t>Sufinanciranje palijativne skrbi</t>
  </si>
  <si>
    <t>9 VLASTITI IZVORI</t>
  </si>
  <si>
    <t xml:space="preserve">  52 Ostale pomoći</t>
  </si>
  <si>
    <t>Izvor financiranja 52</t>
  </si>
  <si>
    <t>Aktivnost A 101212T121208</t>
  </si>
  <si>
    <t>Poboljšanje standarda zdravstvene ustanove</t>
  </si>
  <si>
    <t>Naknade građanima i kućanstvima na temelju osiguranja i druge naknade</t>
  </si>
  <si>
    <t>Ostali rashodi</t>
  </si>
  <si>
    <t>Pomoći dane u inozemstvo i unutar općeg proračuna</t>
  </si>
  <si>
    <t>Aktivnost A101212A121218</t>
  </si>
  <si>
    <t>Energetska obnova ambulante Trpanj</t>
  </si>
  <si>
    <t>Pružanje usluga izvan ugovora s HZZO-om</t>
  </si>
  <si>
    <t xml:space="preserve">Nakn. građ.i kućanstv. na tem. os.i dr. </t>
  </si>
  <si>
    <t>Ostali prihodi</t>
  </si>
  <si>
    <t xml:space="preserve"> 52 Ostale pomoći</t>
  </si>
  <si>
    <t>Ravnatelj</t>
  </si>
  <si>
    <t>Sebastijan Fabris, dr. med.spec.</t>
  </si>
  <si>
    <t>Korčula, 16.11.2023.</t>
  </si>
  <si>
    <t>Sebastijan Fabris, dr. med. spec.</t>
  </si>
  <si>
    <t>Ravnatelj:</t>
  </si>
  <si>
    <t>Sebatijan Fabris, dr. med. spec.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</si>
</sst>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4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2" fillId="2" borderId="4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 applyProtection="1">
      <alignment horizontal="right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0" fontId="6" fillId="2" borderId="3" xfId="0" quotePrefix="1" applyFont="1" applyFill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3" xfId="0" applyNumberFormat="1" applyFont="1" applyFill="1" applyBorder="1" applyAlignment="1" applyProtection="1">
      <alignment horizontal="left" vertical="center"/>
    </xf>
    <xf numFmtId="0" fontId="6" fillId="2" borderId="3" xfId="0" applyNumberFormat="1" applyFont="1" applyFill="1" applyBorder="1" applyAlignment="1" applyProtection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left" vertical="center" wrapText="1"/>
    </xf>
    <xf numFmtId="0" fontId="5" fillId="4" borderId="4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1" fillId="0" borderId="0" xfId="0" quotePrefix="1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vertical="center" wrapText="1"/>
    </xf>
    <xf numFmtId="0" fontId="6" fillId="2" borderId="3" xfId="0" applyNumberFormat="1" applyFont="1" applyFill="1" applyBorder="1" applyAlignment="1" applyProtection="1">
      <alignment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5" fillId="0" borderId="1" xfId="0" quotePrefix="1" applyFont="1" applyBorder="1" applyAlignment="1">
      <alignment horizontal="left" wrapText="1"/>
    </xf>
    <xf numFmtId="0" fontId="5" fillId="0" borderId="2" xfId="0" quotePrefix="1" applyFont="1" applyBorder="1" applyAlignment="1">
      <alignment horizontal="left" wrapText="1"/>
    </xf>
    <xf numFmtId="0" fontId="5" fillId="0" borderId="2" xfId="0" quotePrefix="1" applyFont="1" applyBorder="1" applyAlignment="1">
      <alignment horizontal="center" wrapText="1"/>
    </xf>
    <xf numFmtId="0" fontId="5" fillId="0" borderId="2" xfId="0" quotePrefix="1" applyNumberFormat="1" applyFont="1" applyFill="1" applyBorder="1" applyAlignment="1" applyProtection="1">
      <alignment horizontal="left"/>
    </xf>
    <xf numFmtId="0" fontId="8" fillId="3" borderId="1" xfId="0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wrapText="1"/>
    </xf>
    <xf numFmtId="0" fontId="6" fillId="3" borderId="2" xfId="0" applyNumberFormat="1" applyFont="1" applyFill="1" applyBorder="1" applyAlignment="1" applyProtection="1">
      <alignment vertical="center"/>
    </xf>
    <xf numFmtId="3" fontId="8" fillId="4" borderId="1" xfId="0" quotePrefix="1" applyNumberFormat="1" applyFont="1" applyFill="1" applyBorder="1" applyAlignment="1">
      <alignment horizontal="right"/>
    </xf>
    <xf numFmtId="3" fontId="8" fillId="4" borderId="3" xfId="0" applyNumberFormat="1" applyFont="1" applyFill="1" applyBorder="1" applyAlignment="1" applyProtection="1">
      <alignment horizontal="right" wrapText="1"/>
    </xf>
    <xf numFmtId="3" fontId="8" fillId="3" borderId="1" xfId="0" quotePrefix="1" applyNumberFormat="1" applyFont="1" applyFill="1" applyBorder="1" applyAlignment="1">
      <alignment horizontal="right"/>
    </xf>
    <xf numFmtId="3" fontId="8" fillId="3" borderId="3" xfId="0" quotePrefix="1" applyNumberFormat="1" applyFont="1" applyFill="1" applyBorder="1" applyAlignment="1">
      <alignment horizontal="right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>
      <alignment wrapText="1"/>
    </xf>
    <xf numFmtId="0" fontId="17" fillId="0" borderId="0" xfId="0" quotePrefix="1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/>
    <xf numFmtId="0" fontId="8" fillId="0" borderId="1" xfId="0" quotePrefix="1" applyFont="1" applyBorder="1" applyAlignment="1">
      <alignment horizontal="left" wrapText="1"/>
    </xf>
    <xf numFmtId="0" fontId="8" fillId="0" borderId="2" xfId="0" quotePrefix="1" applyFont="1" applyBorder="1" applyAlignment="1">
      <alignment horizontal="left" wrapText="1"/>
    </xf>
    <xf numFmtId="0" fontId="8" fillId="0" borderId="2" xfId="0" quotePrefix="1" applyFont="1" applyBorder="1" applyAlignment="1">
      <alignment horizontal="center" wrapText="1"/>
    </xf>
    <xf numFmtId="0" fontId="8" fillId="0" borderId="2" xfId="0" quotePrefix="1" applyNumberFormat="1" applyFont="1" applyFill="1" applyBorder="1" applyAlignment="1" applyProtection="1">
      <alignment horizontal="left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3" fontId="5" fillId="0" borderId="4" xfId="0" applyNumberFormat="1" applyFont="1" applyFill="1" applyBorder="1" applyAlignment="1" applyProtection="1">
      <alignment horizontal="center" vertical="center" wrapText="1"/>
    </xf>
    <xf numFmtId="3" fontId="5" fillId="2" borderId="4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4" fillId="2" borderId="2" xfId="0" applyNumberFormat="1" applyFont="1" applyFill="1" applyBorder="1" applyAlignment="1" applyProtection="1">
      <alignment horizontal="left" vertical="center" wrapText="1"/>
    </xf>
    <xf numFmtId="0" fontId="14" fillId="2" borderId="4" xfId="0" applyNumberFormat="1" applyFont="1" applyFill="1" applyBorder="1" applyAlignment="1" applyProtection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 applyProtection="1">
      <alignment vertical="center"/>
    </xf>
    <xf numFmtId="0" fontId="7" fillId="2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left" vertical="center" wrapText="1" indent="1"/>
    </xf>
    <xf numFmtId="0" fontId="2" fillId="2" borderId="2" xfId="0" applyNumberFormat="1" applyFont="1" applyFill="1" applyBorder="1" applyAlignment="1" applyProtection="1">
      <alignment horizontal="left" vertical="center" wrapText="1" indent="1"/>
    </xf>
    <xf numFmtId="0" fontId="2" fillId="2" borderId="4" xfId="0" applyNumberFormat="1" applyFont="1" applyFill="1" applyBorder="1" applyAlignment="1" applyProtection="1">
      <alignment horizontal="left" vertical="center" wrapText="1" inden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left" vertical="center" wrapText="1" indent="1"/>
    </xf>
    <xf numFmtId="0" fontId="2" fillId="2" borderId="2" xfId="0" applyNumberFormat="1" applyFont="1" applyFill="1" applyBorder="1" applyAlignment="1" applyProtection="1">
      <alignment horizontal="left" vertical="center" wrapText="1" indent="1"/>
    </xf>
    <xf numFmtId="0" fontId="2" fillId="2" borderId="4" xfId="0" applyNumberFormat="1" applyFont="1" applyFill="1" applyBorder="1" applyAlignment="1" applyProtection="1">
      <alignment horizontal="left" vertical="center" wrapText="1" indent="1"/>
    </xf>
    <xf numFmtId="0" fontId="5" fillId="5" borderId="4" xfId="0" applyNumberFormat="1" applyFont="1" applyFill="1" applyBorder="1" applyAlignment="1" applyProtection="1">
      <alignment horizontal="left" vertical="center" wrapText="1"/>
    </xf>
    <xf numFmtId="0" fontId="5" fillId="3" borderId="4" xfId="0" applyNumberFormat="1" applyFont="1" applyFill="1" applyBorder="1" applyAlignment="1" applyProtection="1">
      <alignment horizontal="left" vertical="center" wrapText="1"/>
    </xf>
    <xf numFmtId="0" fontId="14" fillId="6" borderId="4" xfId="0" applyNumberFormat="1" applyFont="1" applyFill="1" applyBorder="1" applyAlignment="1" applyProtection="1">
      <alignment horizontal="left" vertical="center" wrapText="1"/>
    </xf>
    <xf numFmtId="0" fontId="17" fillId="0" borderId="0" xfId="0" applyNumberFormat="1" applyFont="1" applyFill="1" applyBorder="1" applyAlignment="1" applyProtection="1">
      <alignment horizontal="center" vertical="center" wrapText="1"/>
    </xf>
    <xf numFmtId="0" fontId="8" fillId="4" borderId="3" xfId="0" applyNumberFormat="1" applyFont="1" applyFill="1" applyBorder="1" applyAlignment="1" applyProtection="1">
      <alignment horizontal="center" vertical="center" wrapText="1"/>
    </xf>
    <xf numFmtId="3" fontId="8" fillId="5" borderId="4" xfId="0" applyNumberFormat="1" applyFont="1" applyFill="1" applyBorder="1" applyAlignment="1">
      <alignment horizontal="right"/>
    </xf>
    <xf numFmtId="3" fontId="8" fillId="3" borderId="4" xfId="0" applyNumberFormat="1" applyFont="1" applyFill="1" applyBorder="1" applyAlignment="1">
      <alignment horizontal="right"/>
    </xf>
    <xf numFmtId="3" fontId="7" fillId="6" borderId="4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3" fontId="8" fillId="2" borderId="3" xfId="0" applyNumberFormat="1" applyFont="1" applyFill="1" applyBorder="1" applyAlignment="1">
      <alignment horizontal="right"/>
    </xf>
    <xf numFmtId="3" fontId="6" fillId="0" borderId="3" xfId="0" applyNumberFormat="1" applyFont="1" applyFill="1" applyBorder="1" applyAlignment="1">
      <alignment horizontal="right"/>
    </xf>
    <xf numFmtId="3" fontId="19" fillId="0" borderId="0" xfId="0" applyNumberFormat="1" applyFont="1"/>
    <xf numFmtId="0" fontId="19" fillId="0" borderId="0" xfId="0" applyFont="1"/>
    <xf numFmtId="0" fontId="6" fillId="0" borderId="0" xfId="0" applyNumberFormat="1" applyFont="1" applyFill="1" applyBorder="1" applyAlignment="1" applyProtection="1">
      <alignment vertical="center" wrapText="1"/>
    </xf>
    <xf numFmtId="0" fontId="8" fillId="4" borderId="4" xfId="0" applyNumberFormat="1" applyFont="1" applyFill="1" applyBorder="1" applyAlignment="1" applyProtection="1">
      <alignment horizontal="center" vertical="center" wrapText="1"/>
    </xf>
    <xf numFmtId="3" fontId="6" fillId="2" borderId="3" xfId="0" applyNumberFormat="1" applyFont="1" applyFill="1" applyBorder="1" applyAlignment="1" applyProtection="1">
      <alignment horizontal="right" wrapText="1"/>
    </xf>
    <xf numFmtId="3" fontId="6" fillId="0" borderId="4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 applyProtection="1">
      <alignment horizontal="center" vertical="center" wrapText="1"/>
    </xf>
    <xf numFmtId="3" fontId="2" fillId="2" borderId="0" xfId="0" applyNumberFormat="1" applyFont="1" applyFill="1" applyBorder="1" applyAlignment="1">
      <alignment horizontal="right"/>
    </xf>
    <xf numFmtId="3" fontId="8" fillId="2" borderId="4" xfId="0" applyNumberFormat="1" applyFont="1" applyFill="1" applyBorder="1" applyAlignment="1">
      <alignment horizontal="center"/>
    </xf>
    <xf numFmtId="3" fontId="8" fillId="2" borderId="3" xfId="0" applyNumberFormat="1" applyFont="1" applyFill="1" applyBorder="1" applyAlignment="1">
      <alignment horizontal="center"/>
    </xf>
    <xf numFmtId="0" fontId="0" fillId="0" borderId="0" xfId="0" applyFont="1"/>
    <xf numFmtId="3" fontId="8" fillId="0" borderId="4" xfId="0" applyNumberFormat="1" applyFont="1" applyFill="1" applyBorder="1" applyAlignment="1" applyProtection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right" vertical="center"/>
    </xf>
    <xf numFmtId="0" fontId="20" fillId="0" borderId="5" xfId="0" applyFont="1" applyBorder="1" applyAlignment="1">
      <alignment horizontal="center" vertical="center"/>
    </xf>
    <xf numFmtId="3" fontId="8" fillId="3" borderId="3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0" fontId="22" fillId="0" borderId="5" xfId="0" applyFont="1" applyBorder="1" applyAlignment="1">
      <alignment horizontal="right" vertical="center"/>
    </xf>
    <xf numFmtId="3" fontId="8" fillId="0" borderId="3" xfId="0" applyNumberFormat="1" applyFont="1" applyFill="1" applyBorder="1" applyAlignment="1" applyProtection="1">
      <alignment horizontal="right" wrapText="1"/>
    </xf>
    <xf numFmtId="4" fontId="19" fillId="0" borderId="0" xfId="0" applyNumberFormat="1" applyFont="1"/>
    <xf numFmtId="0" fontId="8" fillId="0" borderId="1" xfId="0" quotePrefix="1" applyFont="1" applyBorder="1" applyAlignment="1">
      <alignment horizontal="left" vertical="center"/>
    </xf>
    <xf numFmtId="0" fontId="6" fillId="0" borderId="2" xfId="0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Alignment="1">
      <alignment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0" fontId="6" fillId="3" borderId="2" xfId="0" applyNumberFormat="1" applyFont="1" applyFill="1" applyBorder="1" applyAlignment="1" applyProtection="1">
      <alignment vertical="center" wrapText="1"/>
    </xf>
    <xf numFmtId="0" fontId="6" fillId="3" borderId="2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vertical="center" wrapText="1"/>
    </xf>
    <xf numFmtId="0" fontId="8" fillId="0" borderId="1" xfId="0" quotePrefix="1" applyFont="1" applyFill="1" applyBorder="1" applyAlignment="1">
      <alignment horizontal="left" vertical="center"/>
    </xf>
    <xf numFmtId="0" fontId="8" fillId="0" borderId="1" xfId="0" quotePrefix="1" applyNumberFormat="1" applyFont="1" applyFill="1" applyBorder="1" applyAlignment="1" applyProtection="1">
      <alignment horizontal="left" vertical="center" wrapText="1"/>
    </xf>
    <xf numFmtId="0" fontId="8" fillId="3" borderId="1" xfId="0" quotePrefix="1" applyNumberFormat="1" applyFont="1" applyFill="1" applyBorder="1" applyAlignment="1" applyProtection="1">
      <alignment horizontal="left" vertical="center" wrapText="1"/>
    </xf>
    <xf numFmtId="0" fontId="12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wrapText="1"/>
    </xf>
    <xf numFmtId="0" fontId="8" fillId="4" borderId="1" xfId="0" applyNumberFormat="1" applyFont="1" applyFill="1" applyBorder="1" applyAlignment="1" applyProtection="1">
      <alignment horizontal="left" vertical="center" wrapText="1"/>
    </xf>
    <xf numFmtId="0" fontId="8" fillId="4" borderId="2" xfId="0" applyNumberFormat="1" applyFont="1" applyFill="1" applyBorder="1" applyAlignment="1" applyProtection="1">
      <alignment horizontal="left" vertical="center" wrapText="1"/>
    </xf>
    <xf numFmtId="0" fontId="8" fillId="4" borderId="4" xfId="0" applyNumberFormat="1" applyFont="1" applyFill="1" applyBorder="1" applyAlignment="1" applyProtection="1">
      <alignment horizontal="left" vertical="center" wrapText="1"/>
    </xf>
    <xf numFmtId="0" fontId="8" fillId="3" borderId="2" xfId="0" applyNumberFormat="1" applyFont="1" applyFill="1" applyBorder="1" applyAlignment="1" applyProtection="1">
      <alignment horizontal="left" vertical="center" wrapText="1"/>
    </xf>
    <xf numFmtId="0" fontId="8" fillId="3" borderId="4" xfId="0" applyNumberFormat="1" applyFont="1" applyFill="1" applyBorder="1" applyAlignment="1" applyProtection="1">
      <alignment horizontal="left" vertical="center" wrapText="1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2" fillId="2" borderId="1" xfId="0" applyNumberFormat="1" applyFont="1" applyFill="1" applyBorder="1" applyAlignment="1" applyProtection="1">
      <alignment horizontal="left" vertical="center" wrapText="1"/>
    </xf>
    <xf numFmtId="0" fontId="2" fillId="2" borderId="2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left" vertical="center" wrapText="1" indent="1"/>
    </xf>
    <xf numFmtId="0" fontId="2" fillId="2" borderId="2" xfId="0" applyNumberFormat="1" applyFont="1" applyFill="1" applyBorder="1" applyAlignment="1" applyProtection="1">
      <alignment horizontal="left" vertical="center" wrapText="1" indent="1"/>
    </xf>
    <xf numFmtId="0" fontId="2" fillId="2" borderId="4" xfId="0" applyNumberFormat="1" applyFont="1" applyFill="1" applyBorder="1" applyAlignment="1" applyProtection="1">
      <alignment horizontal="left" vertical="center" wrapText="1" indent="1"/>
    </xf>
    <xf numFmtId="0" fontId="5" fillId="3" borderId="1" xfId="0" applyNumberFormat="1" applyFont="1" applyFill="1" applyBorder="1" applyAlignment="1" applyProtection="1">
      <alignment horizontal="left" vertical="center" wrapText="1"/>
    </xf>
    <xf numFmtId="0" fontId="5" fillId="3" borderId="2" xfId="0" applyNumberFormat="1" applyFont="1" applyFill="1" applyBorder="1" applyAlignment="1" applyProtection="1">
      <alignment horizontal="left" vertical="center" wrapText="1"/>
    </xf>
    <xf numFmtId="0" fontId="5" fillId="3" borderId="4" xfId="0" applyNumberFormat="1" applyFont="1" applyFill="1" applyBorder="1" applyAlignment="1" applyProtection="1">
      <alignment horizontal="left" vertical="center" wrapText="1"/>
    </xf>
    <xf numFmtId="0" fontId="14" fillId="6" borderId="1" xfId="0" applyNumberFormat="1" applyFont="1" applyFill="1" applyBorder="1" applyAlignment="1" applyProtection="1">
      <alignment horizontal="left" vertical="center" wrapText="1"/>
    </xf>
    <xf numFmtId="0" fontId="14" fillId="6" borderId="2" xfId="0" applyNumberFormat="1" applyFont="1" applyFill="1" applyBorder="1" applyAlignment="1" applyProtection="1">
      <alignment horizontal="left" vertical="center" wrapText="1"/>
    </xf>
    <xf numFmtId="0" fontId="14" fillId="6" borderId="4" xfId="0" applyNumberFormat="1" applyFont="1" applyFill="1" applyBorder="1" applyAlignment="1" applyProtection="1">
      <alignment horizontal="left" vertical="center" wrapText="1"/>
    </xf>
    <xf numFmtId="0" fontId="5" fillId="5" borderId="1" xfId="0" applyNumberFormat="1" applyFont="1" applyFill="1" applyBorder="1" applyAlignment="1" applyProtection="1">
      <alignment horizontal="left" vertical="center" wrapText="1"/>
    </xf>
    <xf numFmtId="0" fontId="5" fillId="5" borderId="2" xfId="0" applyNumberFormat="1" applyFont="1" applyFill="1" applyBorder="1" applyAlignment="1" applyProtection="1">
      <alignment horizontal="left" vertical="center" wrapText="1"/>
    </xf>
    <xf numFmtId="0" fontId="5" fillId="5" borderId="4" xfId="0" applyNumberFormat="1" applyFont="1" applyFill="1" applyBorder="1" applyAlignment="1" applyProtection="1">
      <alignment horizontal="left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opLeftCell="A29" workbookViewId="0">
      <selection activeCell="G49" sqref="G49"/>
    </sheetView>
  </sheetViews>
  <sheetFormatPr defaultRowHeight="15" x14ac:dyDescent="0.25"/>
  <cols>
    <col min="5" max="5" width="25.28515625" customWidth="1"/>
    <col min="6" max="10" width="25.28515625" style="83" customWidth="1"/>
  </cols>
  <sheetData>
    <row r="1" spans="1:10" ht="42" customHeight="1" x14ac:dyDescent="0.25">
      <c r="A1" s="107" t="s">
        <v>33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0" ht="18" x14ac:dyDescent="0.25">
      <c r="A2" s="21"/>
      <c r="B2" s="21"/>
      <c r="C2" s="21"/>
      <c r="D2" s="21"/>
      <c r="E2" s="21"/>
      <c r="F2" s="73"/>
      <c r="G2" s="73"/>
      <c r="H2" s="73"/>
      <c r="I2" s="73"/>
      <c r="J2" s="73"/>
    </row>
    <row r="3" spans="1:10" ht="15.75" x14ac:dyDescent="0.25">
      <c r="A3" s="108" t="s">
        <v>19</v>
      </c>
      <c r="B3" s="108"/>
      <c r="C3" s="108"/>
      <c r="D3" s="108"/>
      <c r="E3" s="108"/>
      <c r="F3" s="108"/>
      <c r="G3" s="108"/>
      <c r="H3" s="108"/>
      <c r="I3" s="109"/>
      <c r="J3" s="109"/>
    </row>
    <row r="4" spans="1:10" ht="18" x14ac:dyDescent="0.25">
      <c r="A4" s="21"/>
      <c r="B4" s="21"/>
      <c r="C4" s="21"/>
      <c r="D4" s="21"/>
      <c r="E4" s="21"/>
      <c r="F4" s="73"/>
      <c r="G4" s="73"/>
      <c r="H4" s="73"/>
      <c r="I4" s="84"/>
      <c r="J4" s="84"/>
    </row>
    <row r="5" spans="1:10" ht="15.75" x14ac:dyDescent="0.25">
      <c r="A5" s="108" t="s">
        <v>25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10" ht="18" x14ac:dyDescent="0.25">
      <c r="A6" s="1"/>
      <c r="B6" s="2"/>
      <c r="C6" s="2"/>
      <c r="D6" s="2"/>
      <c r="E6" s="5"/>
      <c r="F6" s="98"/>
      <c r="G6" s="98"/>
      <c r="H6" s="98"/>
      <c r="I6" s="98"/>
      <c r="J6" s="102" t="s">
        <v>38</v>
      </c>
    </row>
    <row r="7" spans="1:10" ht="25.5" x14ac:dyDescent="0.25">
      <c r="A7" s="25"/>
      <c r="B7" s="26"/>
      <c r="C7" s="26"/>
      <c r="D7" s="27"/>
      <c r="E7" s="28"/>
      <c r="F7" s="51" t="s">
        <v>39</v>
      </c>
      <c r="G7" s="51" t="s">
        <v>37</v>
      </c>
      <c r="H7" s="51" t="s">
        <v>47</v>
      </c>
      <c r="I7" s="51" t="s">
        <v>48</v>
      </c>
      <c r="J7" s="51" t="s">
        <v>49</v>
      </c>
    </row>
    <row r="8" spans="1:10" x14ac:dyDescent="0.25">
      <c r="A8" s="111" t="s">
        <v>0</v>
      </c>
      <c r="B8" s="112"/>
      <c r="C8" s="112"/>
      <c r="D8" s="112"/>
      <c r="E8" s="113"/>
      <c r="F8" s="99">
        <f>F9+F10</f>
        <v>2469391</v>
      </c>
      <c r="G8" s="99">
        <f t="shared" ref="G8:J8" si="0">G9+G10</f>
        <v>3006429</v>
      </c>
      <c r="H8" s="99">
        <f t="shared" si="0"/>
        <v>3324705</v>
      </c>
      <c r="I8" s="99">
        <f t="shared" si="0"/>
        <v>3328569</v>
      </c>
      <c r="J8" s="99">
        <f t="shared" si="0"/>
        <v>3481514</v>
      </c>
    </row>
    <row r="9" spans="1:10" x14ac:dyDescent="0.25">
      <c r="A9" s="114" t="s">
        <v>41</v>
      </c>
      <c r="B9" s="115"/>
      <c r="C9" s="115"/>
      <c r="D9" s="115"/>
      <c r="E9" s="106"/>
      <c r="F9" s="100">
        <v>2469391</v>
      </c>
      <c r="G9" s="100">
        <v>3006429</v>
      </c>
      <c r="H9" s="100">
        <v>3324705</v>
      </c>
      <c r="I9" s="100">
        <v>3328569</v>
      </c>
      <c r="J9" s="100">
        <v>3481514</v>
      </c>
    </row>
    <row r="10" spans="1:10" x14ac:dyDescent="0.25">
      <c r="A10" s="116" t="s">
        <v>42</v>
      </c>
      <c r="B10" s="106"/>
      <c r="C10" s="106"/>
      <c r="D10" s="106"/>
      <c r="E10" s="106"/>
      <c r="F10" s="100">
        <v>0</v>
      </c>
      <c r="G10" s="100"/>
      <c r="H10" s="100"/>
      <c r="I10" s="100"/>
      <c r="J10" s="100"/>
    </row>
    <row r="11" spans="1:10" x14ac:dyDescent="0.25">
      <c r="A11" s="29" t="s">
        <v>1</v>
      </c>
      <c r="B11" s="37"/>
      <c r="C11" s="37"/>
      <c r="D11" s="37"/>
      <c r="E11" s="37"/>
      <c r="F11" s="99">
        <f>F12+F13+F14</f>
        <v>2637905.7399999998</v>
      </c>
      <c r="G11" s="99">
        <f>G12+G13+G14</f>
        <v>3006429</v>
      </c>
      <c r="H11" s="99">
        <f>H12+H13+H14</f>
        <v>3324705</v>
      </c>
      <c r="I11" s="99">
        <f>I12+I13</f>
        <v>3328569</v>
      </c>
      <c r="J11" s="99">
        <f>J12+J13</f>
        <v>3481514</v>
      </c>
    </row>
    <row r="12" spans="1:10" x14ac:dyDescent="0.25">
      <c r="A12" s="117" t="s">
        <v>43</v>
      </c>
      <c r="B12" s="115"/>
      <c r="C12" s="115"/>
      <c r="D12" s="115"/>
      <c r="E12" s="115"/>
      <c r="F12" s="100">
        <v>2364081.0699999998</v>
      </c>
      <c r="G12" s="100">
        <v>2711764</v>
      </c>
      <c r="H12" s="100">
        <v>3045295</v>
      </c>
      <c r="I12" s="100">
        <v>3175832</v>
      </c>
      <c r="J12" s="103">
        <v>3326858</v>
      </c>
    </row>
    <row r="13" spans="1:10" x14ac:dyDescent="0.25">
      <c r="A13" s="105" t="s">
        <v>44</v>
      </c>
      <c r="B13" s="106"/>
      <c r="C13" s="106"/>
      <c r="D13" s="106"/>
      <c r="E13" s="106"/>
      <c r="F13" s="101">
        <v>161417.67000000001</v>
      </c>
      <c r="G13" s="101">
        <v>126150</v>
      </c>
      <c r="H13" s="101">
        <v>179410</v>
      </c>
      <c r="I13" s="101">
        <v>152737</v>
      </c>
      <c r="J13" s="103">
        <v>154656</v>
      </c>
    </row>
    <row r="14" spans="1:10" x14ac:dyDescent="0.25">
      <c r="A14" s="61" t="s">
        <v>137</v>
      </c>
      <c r="B14" s="59"/>
      <c r="C14" s="59"/>
      <c r="D14" s="59"/>
      <c r="E14" s="59"/>
      <c r="F14" s="101">
        <v>112407</v>
      </c>
      <c r="G14" s="101">
        <v>168515</v>
      </c>
      <c r="H14" s="101">
        <v>100000</v>
      </c>
      <c r="I14" s="101">
        <v>0</v>
      </c>
      <c r="J14" s="103">
        <v>0</v>
      </c>
    </row>
    <row r="15" spans="1:10" x14ac:dyDescent="0.25">
      <c r="A15" s="118" t="s">
        <v>69</v>
      </c>
      <c r="B15" s="112"/>
      <c r="C15" s="112"/>
      <c r="D15" s="112"/>
      <c r="E15" s="112"/>
      <c r="F15" s="99">
        <f>F8-F11</f>
        <v>-168514.73999999976</v>
      </c>
      <c r="G15" s="99">
        <f>G8-G11</f>
        <v>0</v>
      </c>
      <c r="H15" s="99">
        <f>H8-H11</f>
        <v>0</v>
      </c>
      <c r="I15" s="99">
        <f>I8-I11</f>
        <v>0</v>
      </c>
      <c r="J15" s="99">
        <f>J8-J11</f>
        <v>0</v>
      </c>
    </row>
    <row r="16" spans="1:10" ht="18" x14ac:dyDescent="0.25">
      <c r="A16" s="21"/>
      <c r="B16" s="20"/>
      <c r="C16" s="20"/>
      <c r="D16" s="20"/>
      <c r="E16" s="20"/>
      <c r="F16" s="45"/>
      <c r="G16" s="45"/>
      <c r="H16" s="46"/>
      <c r="I16" s="46"/>
      <c r="J16" s="46"/>
    </row>
    <row r="17" spans="1:10" ht="15.75" x14ac:dyDescent="0.25">
      <c r="A17" s="108" t="s">
        <v>26</v>
      </c>
      <c r="B17" s="110"/>
      <c r="C17" s="110"/>
      <c r="D17" s="110"/>
      <c r="E17" s="110"/>
      <c r="F17" s="110"/>
      <c r="G17" s="110"/>
      <c r="H17" s="110"/>
      <c r="I17" s="110"/>
      <c r="J17" s="110"/>
    </row>
    <row r="18" spans="1:10" ht="18" x14ac:dyDescent="0.25">
      <c r="A18" s="21"/>
      <c r="B18" s="20"/>
      <c r="C18" s="20"/>
      <c r="D18" s="20"/>
      <c r="E18" s="20"/>
      <c r="F18" s="45"/>
      <c r="G18" s="45"/>
      <c r="H18" s="46"/>
      <c r="I18" s="46"/>
      <c r="J18" s="46"/>
    </row>
    <row r="19" spans="1:10" ht="25.5" x14ac:dyDescent="0.25">
      <c r="A19" s="25"/>
      <c r="B19" s="26"/>
      <c r="C19" s="26"/>
      <c r="D19" s="27"/>
      <c r="E19" s="28"/>
      <c r="F19" s="51" t="s">
        <v>39</v>
      </c>
      <c r="G19" s="51" t="s">
        <v>37</v>
      </c>
      <c r="H19" s="51" t="s">
        <v>47</v>
      </c>
      <c r="I19" s="51" t="s">
        <v>48</v>
      </c>
      <c r="J19" s="51" t="s">
        <v>49</v>
      </c>
    </row>
    <row r="20" spans="1:10" x14ac:dyDescent="0.25">
      <c r="A20" s="105" t="s">
        <v>45</v>
      </c>
      <c r="B20" s="106"/>
      <c r="C20" s="106"/>
      <c r="D20" s="106"/>
      <c r="E20" s="106"/>
      <c r="F20" s="101"/>
      <c r="G20" s="101"/>
      <c r="H20" s="101"/>
      <c r="I20" s="101"/>
      <c r="J20" s="103"/>
    </row>
    <row r="21" spans="1:10" x14ac:dyDescent="0.25">
      <c r="A21" s="105" t="s">
        <v>46</v>
      </c>
      <c r="B21" s="106"/>
      <c r="C21" s="106"/>
      <c r="D21" s="106"/>
      <c r="E21" s="106"/>
      <c r="F21" s="101"/>
      <c r="G21" s="101"/>
      <c r="H21" s="101"/>
      <c r="I21" s="101"/>
      <c r="J21" s="103"/>
    </row>
    <row r="22" spans="1:10" x14ac:dyDescent="0.25">
      <c r="A22" s="118" t="s">
        <v>2</v>
      </c>
      <c r="B22" s="112"/>
      <c r="C22" s="112"/>
      <c r="D22" s="112"/>
      <c r="E22" s="112"/>
      <c r="F22" s="99">
        <f>F20-F21</f>
        <v>0</v>
      </c>
      <c r="G22" s="99">
        <f t="shared" ref="G22:J22" si="1">G20-G21</f>
        <v>0</v>
      </c>
      <c r="H22" s="99">
        <f t="shared" si="1"/>
        <v>0</v>
      </c>
      <c r="I22" s="99">
        <f t="shared" si="1"/>
        <v>0</v>
      </c>
      <c r="J22" s="99">
        <f t="shared" si="1"/>
        <v>0</v>
      </c>
    </row>
    <row r="23" spans="1:10" x14ac:dyDescent="0.25">
      <c r="A23" s="118" t="s">
        <v>70</v>
      </c>
      <c r="B23" s="112"/>
      <c r="C23" s="112"/>
      <c r="D23" s="112"/>
      <c r="E23" s="112"/>
      <c r="F23" s="99">
        <f>F15+F22</f>
        <v>-168514.73999999976</v>
      </c>
      <c r="G23" s="99">
        <f t="shared" ref="G23:J23" si="2">G15+G22</f>
        <v>0</v>
      </c>
      <c r="H23" s="99">
        <f t="shared" si="2"/>
        <v>0</v>
      </c>
      <c r="I23" s="99">
        <f t="shared" si="2"/>
        <v>0</v>
      </c>
      <c r="J23" s="99">
        <f t="shared" si="2"/>
        <v>0</v>
      </c>
    </row>
    <row r="24" spans="1:10" ht="18" x14ac:dyDescent="0.25">
      <c r="A24" s="19"/>
      <c r="B24" s="20"/>
      <c r="C24" s="20"/>
      <c r="D24" s="20"/>
      <c r="E24" s="20"/>
      <c r="F24" s="45"/>
      <c r="G24" s="45"/>
      <c r="H24" s="46"/>
      <c r="I24" s="46"/>
      <c r="J24" s="46"/>
    </row>
    <row r="25" spans="1:10" ht="15.75" x14ac:dyDescent="0.25">
      <c r="A25" s="108" t="s">
        <v>71</v>
      </c>
      <c r="B25" s="110"/>
      <c r="C25" s="110"/>
      <c r="D25" s="110"/>
      <c r="E25" s="110"/>
      <c r="F25" s="110"/>
      <c r="G25" s="110"/>
      <c r="H25" s="110"/>
      <c r="I25" s="110"/>
      <c r="J25" s="110"/>
    </row>
    <row r="26" spans="1:10" ht="15.75" x14ac:dyDescent="0.25">
      <c r="A26" s="35"/>
      <c r="B26" s="36"/>
      <c r="C26" s="36"/>
      <c r="D26" s="36"/>
      <c r="E26" s="36"/>
      <c r="F26" s="43"/>
      <c r="G26" s="43"/>
      <c r="H26" s="43"/>
      <c r="I26" s="43"/>
      <c r="J26" s="43"/>
    </row>
    <row r="27" spans="1:10" ht="25.5" x14ac:dyDescent="0.25">
      <c r="A27" s="25"/>
      <c r="B27" s="26"/>
      <c r="C27" s="26"/>
      <c r="D27" s="27"/>
      <c r="E27" s="28"/>
      <c r="F27" s="51" t="s">
        <v>39</v>
      </c>
      <c r="G27" s="51" t="s">
        <v>37</v>
      </c>
      <c r="H27" s="51" t="s">
        <v>47</v>
      </c>
      <c r="I27" s="51" t="s">
        <v>48</v>
      </c>
      <c r="J27" s="51" t="s">
        <v>49</v>
      </c>
    </row>
    <row r="28" spans="1:10" ht="15" customHeight="1" x14ac:dyDescent="0.25">
      <c r="A28" s="121" t="s">
        <v>72</v>
      </c>
      <c r="B28" s="122"/>
      <c r="C28" s="122"/>
      <c r="D28" s="122"/>
      <c r="E28" s="123"/>
      <c r="F28" s="38">
        <v>0</v>
      </c>
      <c r="G28" s="38">
        <v>168516</v>
      </c>
      <c r="H28" s="38">
        <v>0</v>
      </c>
      <c r="I28" s="38">
        <v>0</v>
      </c>
      <c r="J28" s="39">
        <v>0</v>
      </c>
    </row>
    <row r="29" spans="1:10" ht="15" customHeight="1" x14ac:dyDescent="0.25">
      <c r="A29" s="118" t="s">
        <v>73</v>
      </c>
      <c r="B29" s="112"/>
      <c r="C29" s="112"/>
      <c r="D29" s="112"/>
      <c r="E29" s="112"/>
      <c r="F29" s="40">
        <f>F23+F28</f>
        <v>-168514.73999999976</v>
      </c>
      <c r="G29" s="40">
        <f t="shared" ref="G29:J29" si="3">G23+G28</f>
        <v>168516</v>
      </c>
      <c r="H29" s="40">
        <f t="shared" si="3"/>
        <v>0</v>
      </c>
      <c r="I29" s="40">
        <f t="shared" si="3"/>
        <v>0</v>
      </c>
      <c r="J29" s="41">
        <f t="shared" si="3"/>
        <v>0</v>
      </c>
    </row>
    <row r="30" spans="1:10" ht="45" customHeight="1" x14ac:dyDescent="0.25">
      <c r="A30" s="111" t="s">
        <v>74</v>
      </c>
      <c r="B30" s="124"/>
      <c r="C30" s="124"/>
      <c r="D30" s="124"/>
      <c r="E30" s="125"/>
      <c r="F30" s="40">
        <f>F15+F22+F28-F29</f>
        <v>0</v>
      </c>
      <c r="G30" s="40">
        <f t="shared" ref="G30:J30" si="4">G15+G22+G28-G29</f>
        <v>0</v>
      </c>
      <c r="H30" s="40">
        <f t="shared" si="4"/>
        <v>0</v>
      </c>
      <c r="I30" s="40">
        <f t="shared" si="4"/>
        <v>0</v>
      </c>
      <c r="J30" s="41">
        <f t="shared" si="4"/>
        <v>0</v>
      </c>
    </row>
    <row r="31" spans="1:10" ht="15.75" x14ac:dyDescent="0.25">
      <c r="A31" s="42"/>
      <c r="B31" s="43"/>
      <c r="C31" s="43"/>
      <c r="D31" s="43"/>
      <c r="E31" s="43"/>
      <c r="F31" s="43"/>
      <c r="G31" s="43"/>
      <c r="H31" s="43"/>
      <c r="I31" s="43"/>
      <c r="J31" s="43"/>
    </row>
    <row r="32" spans="1:10" ht="15.75" x14ac:dyDescent="0.25">
      <c r="A32" s="126" t="s">
        <v>68</v>
      </c>
      <c r="B32" s="126"/>
      <c r="C32" s="126"/>
      <c r="D32" s="126"/>
      <c r="E32" s="126"/>
      <c r="F32" s="126"/>
      <c r="G32" s="126"/>
      <c r="H32" s="126"/>
      <c r="I32" s="126"/>
      <c r="J32" s="126"/>
    </row>
    <row r="33" spans="1:10" ht="18" x14ac:dyDescent="0.25">
      <c r="A33" s="44"/>
      <c r="B33" s="45"/>
      <c r="C33" s="45"/>
      <c r="D33" s="45"/>
      <c r="E33" s="45"/>
      <c r="F33" s="45"/>
      <c r="G33" s="45"/>
      <c r="H33" s="46"/>
      <c r="I33" s="46"/>
      <c r="J33" s="46"/>
    </row>
    <row r="34" spans="1:10" ht="25.5" x14ac:dyDescent="0.25">
      <c r="A34" s="47"/>
      <c r="B34" s="48"/>
      <c r="C34" s="48"/>
      <c r="D34" s="49"/>
      <c r="E34" s="50"/>
      <c r="F34" s="51" t="s">
        <v>39</v>
      </c>
      <c r="G34" s="51" t="s">
        <v>37</v>
      </c>
      <c r="H34" s="51" t="s">
        <v>47</v>
      </c>
      <c r="I34" s="51" t="s">
        <v>48</v>
      </c>
      <c r="J34" s="51" t="s">
        <v>49</v>
      </c>
    </row>
    <row r="35" spans="1:10" x14ac:dyDescent="0.25">
      <c r="A35" s="121" t="s">
        <v>72</v>
      </c>
      <c r="B35" s="122"/>
      <c r="C35" s="122"/>
      <c r="D35" s="122"/>
      <c r="E35" s="123"/>
      <c r="F35" s="38">
        <v>0</v>
      </c>
      <c r="G35" s="38">
        <f>F38</f>
        <v>0</v>
      </c>
      <c r="H35" s="38">
        <f>G38</f>
        <v>0</v>
      </c>
      <c r="I35" s="38">
        <f>H38</f>
        <v>0</v>
      </c>
      <c r="J35" s="39">
        <f>I38</f>
        <v>0</v>
      </c>
    </row>
    <row r="36" spans="1:10" ht="28.5" customHeight="1" x14ac:dyDescent="0.25">
      <c r="A36" s="121" t="s">
        <v>75</v>
      </c>
      <c r="B36" s="122"/>
      <c r="C36" s="122"/>
      <c r="D36" s="122"/>
      <c r="E36" s="123"/>
      <c r="F36" s="38">
        <v>0</v>
      </c>
      <c r="G36" s="38">
        <v>0</v>
      </c>
      <c r="H36" s="38">
        <v>0</v>
      </c>
      <c r="I36" s="38">
        <v>0</v>
      </c>
      <c r="J36" s="39">
        <v>0</v>
      </c>
    </row>
    <row r="37" spans="1:10" x14ac:dyDescent="0.25">
      <c r="A37" s="121" t="s">
        <v>76</v>
      </c>
      <c r="B37" s="127"/>
      <c r="C37" s="127"/>
      <c r="D37" s="127"/>
      <c r="E37" s="128"/>
      <c r="F37" s="38">
        <v>0</v>
      </c>
      <c r="G37" s="38">
        <v>0</v>
      </c>
      <c r="H37" s="38">
        <v>0</v>
      </c>
      <c r="I37" s="38">
        <v>0</v>
      </c>
      <c r="J37" s="39">
        <v>0</v>
      </c>
    </row>
    <row r="38" spans="1:10" ht="15" customHeight="1" x14ac:dyDescent="0.25">
      <c r="A38" s="118" t="s">
        <v>73</v>
      </c>
      <c r="B38" s="112"/>
      <c r="C38" s="112"/>
      <c r="D38" s="112"/>
      <c r="E38" s="112"/>
      <c r="F38" s="40">
        <f>F35-F36+F37</f>
        <v>0</v>
      </c>
      <c r="G38" s="40">
        <f t="shared" ref="G38:J38" si="5">G35-G36+G37</f>
        <v>0</v>
      </c>
      <c r="H38" s="40">
        <f t="shared" si="5"/>
        <v>0</v>
      </c>
      <c r="I38" s="40">
        <f t="shared" si="5"/>
        <v>0</v>
      </c>
      <c r="J38" s="41">
        <f t="shared" si="5"/>
        <v>0</v>
      </c>
    </row>
    <row r="39" spans="1:10" x14ac:dyDescent="0.25">
      <c r="A39" s="119" t="s">
        <v>40</v>
      </c>
      <c r="B39" s="120"/>
      <c r="C39" s="120"/>
      <c r="D39" s="120"/>
      <c r="E39" s="120"/>
      <c r="F39" s="120"/>
      <c r="G39" s="120"/>
      <c r="H39" s="120"/>
      <c r="I39" s="120"/>
      <c r="J39" s="120"/>
    </row>
    <row r="40" spans="1:10" ht="17.25" customHeight="1" x14ac:dyDescent="0.25">
      <c r="A40" t="s">
        <v>153</v>
      </c>
      <c r="I40" s="83" t="s">
        <v>151</v>
      </c>
    </row>
    <row r="41" spans="1:10" ht="17.25" customHeight="1" x14ac:dyDescent="0.25">
      <c r="I41" s="83" t="s">
        <v>152</v>
      </c>
    </row>
    <row r="43" spans="1:10" x14ac:dyDescent="0.25">
      <c r="H43" s="104"/>
      <c r="J43" s="104"/>
    </row>
  </sheetData>
  <mergeCells count="24">
    <mergeCell ref="A39:J39"/>
    <mergeCell ref="A22:E22"/>
    <mergeCell ref="A23:E23"/>
    <mergeCell ref="A25:J25"/>
    <mergeCell ref="A28:E28"/>
    <mergeCell ref="A29:E29"/>
    <mergeCell ref="A30:E30"/>
    <mergeCell ref="A32:J32"/>
    <mergeCell ref="A35:E35"/>
    <mergeCell ref="A36:E36"/>
    <mergeCell ref="A37:E37"/>
    <mergeCell ref="A38:E38"/>
    <mergeCell ref="A21:E21"/>
    <mergeCell ref="A1:J1"/>
    <mergeCell ref="A3:J3"/>
    <mergeCell ref="A5:J5"/>
    <mergeCell ref="A8:E8"/>
    <mergeCell ref="A9:E9"/>
    <mergeCell ref="A10:E10"/>
    <mergeCell ref="A12:E12"/>
    <mergeCell ref="A13:E13"/>
    <mergeCell ref="A15:E15"/>
    <mergeCell ref="A17:J17"/>
    <mergeCell ref="A20:E20"/>
  </mergeCells>
  <pageMargins left="0.7" right="0.7" top="0.75" bottom="0.75" header="0.3" footer="0.3"/>
  <pageSetup paperSize="9" scale="6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opLeftCell="A19" workbookViewId="0">
      <selection activeCell="A36" sqref="A36:XFD37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34.28515625" customWidth="1"/>
    <col min="4" max="8" width="25.28515625" customWidth="1"/>
  </cols>
  <sheetData>
    <row r="1" spans="1:11" ht="42" customHeight="1" x14ac:dyDescent="0.25">
      <c r="A1" s="108" t="s">
        <v>33</v>
      </c>
      <c r="B1" s="108"/>
      <c r="C1" s="108"/>
      <c r="D1" s="108"/>
      <c r="E1" s="108"/>
      <c r="F1" s="108"/>
      <c r="G1" s="108"/>
      <c r="H1" s="108"/>
    </row>
    <row r="2" spans="1:11" ht="18" customHeight="1" x14ac:dyDescent="0.25">
      <c r="A2" s="3"/>
      <c r="B2" s="3"/>
      <c r="C2" s="3"/>
      <c r="D2" s="3"/>
      <c r="E2" s="3"/>
      <c r="F2" s="3"/>
      <c r="G2" s="3"/>
      <c r="H2" s="3"/>
    </row>
    <row r="3" spans="1:11" ht="15.75" customHeight="1" x14ac:dyDescent="0.25">
      <c r="A3" s="108" t="s">
        <v>19</v>
      </c>
      <c r="B3" s="108"/>
      <c r="C3" s="108"/>
      <c r="D3" s="108"/>
      <c r="E3" s="108"/>
      <c r="F3" s="108"/>
      <c r="G3" s="108"/>
      <c r="H3" s="108"/>
    </row>
    <row r="4" spans="1:11" ht="18" x14ac:dyDescent="0.25">
      <c r="A4" s="3"/>
      <c r="B4" s="3"/>
      <c r="C4" s="3"/>
      <c r="D4" s="3"/>
      <c r="E4" s="3"/>
      <c r="F4" s="3"/>
      <c r="G4" s="4"/>
      <c r="H4" s="4"/>
    </row>
    <row r="5" spans="1:11" ht="18" customHeight="1" x14ac:dyDescent="0.25">
      <c r="A5" s="108" t="s">
        <v>4</v>
      </c>
      <c r="B5" s="108"/>
      <c r="C5" s="108"/>
      <c r="D5" s="108"/>
      <c r="E5" s="108"/>
      <c r="F5" s="108"/>
      <c r="G5" s="108"/>
      <c r="H5" s="108"/>
    </row>
    <row r="6" spans="1:11" ht="18" x14ac:dyDescent="0.25">
      <c r="A6" s="3"/>
      <c r="B6" s="3"/>
      <c r="C6" s="3"/>
      <c r="D6" s="3"/>
      <c r="E6" s="3"/>
      <c r="F6" s="3"/>
      <c r="G6" s="4"/>
      <c r="H6" s="4"/>
    </row>
    <row r="7" spans="1:11" ht="15.75" customHeight="1" x14ac:dyDescent="0.25">
      <c r="A7" s="108" t="s">
        <v>50</v>
      </c>
      <c r="B7" s="108"/>
      <c r="C7" s="108"/>
      <c r="D7" s="108"/>
      <c r="E7" s="108"/>
      <c r="F7" s="108"/>
      <c r="G7" s="108"/>
      <c r="H7" s="108"/>
    </row>
    <row r="8" spans="1:11" ht="18" x14ac:dyDescent="0.25">
      <c r="A8" s="3"/>
      <c r="B8" s="3"/>
      <c r="C8" s="3"/>
      <c r="D8" s="3"/>
      <c r="E8" s="3"/>
      <c r="F8" s="3"/>
      <c r="G8" s="4"/>
      <c r="H8" s="4"/>
    </row>
    <row r="9" spans="1:11" ht="25.5" x14ac:dyDescent="0.25">
      <c r="A9" s="18" t="s">
        <v>5</v>
      </c>
      <c r="B9" s="17" t="s">
        <v>6</v>
      </c>
      <c r="C9" s="17" t="s">
        <v>3</v>
      </c>
      <c r="D9" s="17" t="s">
        <v>36</v>
      </c>
      <c r="E9" s="18" t="s">
        <v>37</v>
      </c>
      <c r="F9" s="18" t="s">
        <v>34</v>
      </c>
      <c r="G9" s="18" t="s">
        <v>27</v>
      </c>
      <c r="H9" s="18" t="s">
        <v>35</v>
      </c>
    </row>
    <row r="10" spans="1:11" x14ac:dyDescent="0.25">
      <c r="A10" s="31"/>
      <c r="B10" s="32"/>
      <c r="C10" s="30" t="s">
        <v>0</v>
      </c>
      <c r="D10" s="52">
        <f>D11+D18</f>
        <v>2469391</v>
      </c>
      <c r="E10" s="52">
        <f>E11+E18</f>
        <v>3006429</v>
      </c>
      <c r="F10" s="52">
        <f>F11+F18</f>
        <v>3324705</v>
      </c>
      <c r="G10" s="52">
        <f>G11+G18</f>
        <v>3328569</v>
      </c>
      <c r="H10" s="52">
        <f>H11+H18</f>
        <v>3481514</v>
      </c>
    </row>
    <row r="11" spans="1:11" ht="15.75" customHeight="1" x14ac:dyDescent="0.25">
      <c r="A11" s="9">
        <v>6</v>
      </c>
      <c r="B11" s="9"/>
      <c r="C11" s="9" t="s">
        <v>7</v>
      </c>
      <c r="D11" s="53">
        <f>SUM(D12:D17)</f>
        <v>2469391</v>
      </c>
      <c r="E11" s="53">
        <f>SUM(E12:E17)</f>
        <v>3006429</v>
      </c>
      <c r="F11" s="53">
        <f>SUM(F12:F17)</f>
        <v>3324705</v>
      </c>
      <c r="G11" s="53">
        <f>SUM(G12:G17)</f>
        <v>3328569</v>
      </c>
      <c r="H11" s="53">
        <f>SUM(H12:H17)</f>
        <v>3481514</v>
      </c>
    </row>
    <row r="12" spans="1:11" ht="25.5" x14ac:dyDescent="0.25">
      <c r="A12" s="14"/>
      <c r="B12" s="14">
        <v>63</v>
      </c>
      <c r="C12" s="23" t="s">
        <v>29</v>
      </c>
      <c r="D12" s="6">
        <v>122393</v>
      </c>
      <c r="E12" s="7">
        <v>204578</v>
      </c>
      <c r="F12" s="7">
        <v>225724</v>
      </c>
      <c r="G12" s="7">
        <v>216010</v>
      </c>
      <c r="H12" s="8">
        <v>226811</v>
      </c>
    </row>
    <row r="13" spans="1:11" x14ac:dyDescent="0.25">
      <c r="A13" s="14"/>
      <c r="B13" s="14">
        <v>64</v>
      </c>
      <c r="C13" s="23" t="s">
        <v>77</v>
      </c>
      <c r="D13" s="6">
        <v>3</v>
      </c>
      <c r="E13" s="7">
        <v>4</v>
      </c>
      <c r="F13" s="7">
        <v>1</v>
      </c>
      <c r="G13" s="7">
        <v>1</v>
      </c>
      <c r="H13" s="8">
        <v>1</v>
      </c>
    </row>
    <row r="14" spans="1:11" ht="46.5" customHeight="1" x14ac:dyDescent="0.25">
      <c r="A14" s="9"/>
      <c r="B14" s="14">
        <v>65</v>
      </c>
      <c r="C14" s="14" t="s">
        <v>78</v>
      </c>
      <c r="D14" s="6">
        <v>24059</v>
      </c>
      <c r="E14" s="7">
        <v>17652</v>
      </c>
      <c r="F14" s="7">
        <v>16138</v>
      </c>
      <c r="G14" s="7">
        <v>16795</v>
      </c>
      <c r="H14" s="7">
        <v>17485</v>
      </c>
      <c r="K14" s="89"/>
    </row>
    <row r="15" spans="1:11" ht="25.5" x14ac:dyDescent="0.25">
      <c r="A15" s="14"/>
      <c r="B15" s="14">
        <v>66</v>
      </c>
      <c r="C15" s="23" t="s">
        <v>79</v>
      </c>
      <c r="D15" s="6">
        <v>247876</v>
      </c>
      <c r="E15" s="7">
        <v>279071</v>
      </c>
      <c r="F15" s="7">
        <v>230803</v>
      </c>
      <c r="G15" s="7">
        <v>220367</v>
      </c>
      <c r="H15" s="8">
        <v>232296</v>
      </c>
    </row>
    <row r="16" spans="1:11" ht="25.5" x14ac:dyDescent="0.25">
      <c r="A16" s="14"/>
      <c r="B16" s="14">
        <v>67</v>
      </c>
      <c r="C16" s="23" t="s">
        <v>30</v>
      </c>
      <c r="D16" s="6">
        <v>2074375</v>
      </c>
      <c r="E16" s="7">
        <v>2473271</v>
      </c>
      <c r="F16" s="7">
        <v>2830803</v>
      </c>
      <c r="G16" s="7">
        <v>2854160</v>
      </c>
      <c r="H16" s="8">
        <v>2983685</v>
      </c>
    </row>
    <row r="17" spans="1:8" x14ac:dyDescent="0.25">
      <c r="A17" s="14"/>
      <c r="B17" s="14">
        <v>68</v>
      </c>
      <c r="C17" s="23" t="s">
        <v>80</v>
      </c>
      <c r="D17" s="6">
        <v>685</v>
      </c>
      <c r="E17" s="7">
        <v>31853</v>
      </c>
      <c r="F17" s="7">
        <v>21236</v>
      </c>
      <c r="G17" s="7">
        <v>21236</v>
      </c>
      <c r="H17" s="8">
        <v>21236</v>
      </c>
    </row>
    <row r="18" spans="1:8" ht="25.5" x14ac:dyDescent="0.25">
      <c r="A18" s="12">
        <v>7</v>
      </c>
      <c r="B18" s="13"/>
      <c r="C18" s="22" t="s">
        <v>8</v>
      </c>
      <c r="D18" s="53">
        <f>SUM(D19)</f>
        <v>0</v>
      </c>
      <c r="E18" s="53">
        <f>SUM(E19)</f>
        <v>0</v>
      </c>
      <c r="F18" s="53">
        <f>SUM(F19)</f>
        <v>0</v>
      </c>
      <c r="G18" s="53">
        <f>SUM(G19)</f>
        <v>0</v>
      </c>
      <c r="H18" s="53">
        <f>SUM(H19)</f>
        <v>0</v>
      </c>
    </row>
    <row r="19" spans="1:8" ht="25.5" x14ac:dyDescent="0.25">
      <c r="A19" s="14"/>
      <c r="B19" s="14">
        <v>72</v>
      </c>
      <c r="C19" s="23" t="s">
        <v>28</v>
      </c>
      <c r="D19" s="6"/>
      <c r="E19" s="7"/>
      <c r="F19" s="7">
        <v>0</v>
      </c>
      <c r="G19" s="7"/>
      <c r="H19" s="8"/>
    </row>
    <row r="22" spans="1:8" ht="15.75" x14ac:dyDescent="0.25">
      <c r="A22" s="108" t="s">
        <v>51</v>
      </c>
      <c r="B22" s="129"/>
      <c r="C22" s="129"/>
      <c r="D22" s="129"/>
      <c r="E22" s="129"/>
      <c r="F22" s="129"/>
      <c r="G22" s="129"/>
      <c r="H22" s="129"/>
    </row>
    <row r="23" spans="1:8" ht="18" x14ac:dyDescent="0.25">
      <c r="A23" s="3"/>
      <c r="B23" s="3"/>
      <c r="C23" s="3"/>
      <c r="D23" s="3"/>
      <c r="E23" s="3"/>
      <c r="F23" s="3"/>
      <c r="G23" s="4"/>
      <c r="H23" s="4"/>
    </row>
    <row r="24" spans="1:8" ht="25.5" x14ac:dyDescent="0.25">
      <c r="A24" s="18" t="s">
        <v>5</v>
      </c>
      <c r="B24" s="17" t="s">
        <v>6</v>
      </c>
      <c r="C24" s="17" t="s">
        <v>9</v>
      </c>
      <c r="D24" s="17" t="s">
        <v>36</v>
      </c>
      <c r="E24" s="18" t="s">
        <v>37</v>
      </c>
      <c r="F24" s="18" t="s">
        <v>34</v>
      </c>
      <c r="G24" s="18" t="s">
        <v>27</v>
      </c>
      <c r="H24" s="18" t="s">
        <v>35</v>
      </c>
    </row>
    <row r="25" spans="1:8" x14ac:dyDescent="0.25">
      <c r="A25" s="31"/>
      <c r="B25" s="32"/>
      <c r="C25" s="30" t="s">
        <v>1</v>
      </c>
      <c r="D25" s="52">
        <f>D26+D32</f>
        <v>2525499</v>
      </c>
      <c r="E25" s="52">
        <f>E26+E32</f>
        <v>2837913.45</v>
      </c>
      <c r="F25" s="52">
        <f>F26+F32</f>
        <v>3224705</v>
      </c>
      <c r="G25" s="52">
        <f>G26+G32</f>
        <v>3328569</v>
      </c>
      <c r="H25" s="52">
        <f>H26+H32</f>
        <v>3481514</v>
      </c>
    </row>
    <row r="26" spans="1:8" ht="15.75" customHeight="1" x14ac:dyDescent="0.25">
      <c r="A26" s="9">
        <v>3</v>
      </c>
      <c r="B26" s="9"/>
      <c r="C26" s="9" t="s">
        <v>10</v>
      </c>
      <c r="D26" s="53">
        <f>SUM(D27:D31)</f>
        <v>2364081</v>
      </c>
      <c r="E26" s="53">
        <f>SUM(E27:E31)</f>
        <v>2711763.81</v>
      </c>
      <c r="F26" s="53">
        <f>SUM(F27:F31)</f>
        <v>3045295</v>
      </c>
      <c r="G26" s="53">
        <f>SUM(G27:G31)</f>
        <v>3175832</v>
      </c>
      <c r="H26" s="53">
        <f>SUM(H27:H31)</f>
        <v>3326858</v>
      </c>
    </row>
    <row r="27" spans="1:8" ht="15.75" customHeight="1" x14ac:dyDescent="0.25">
      <c r="A27" s="9"/>
      <c r="B27" s="14">
        <v>31</v>
      </c>
      <c r="C27" s="14" t="s">
        <v>11</v>
      </c>
      <c r="D27" s="6">
        <v>1600112</v>
      </c>
      <c r="E27" s="7">
        <v>1890895</v>
      </c>
      <c r="F27" s="7">
        <v>2155385</v>
      </c>
      <c r="G27" s="7">
        <v>2257627</v>
      </c>
      <c r="H27" s="7">
        <v>2368306</v>
      </c>
    </row>
    <row r="28" spans="1:8" x14ac:dyDescent="0.25">
      <c r="A28" s="10"/>
      <c r="B28" s="10">
        <v>32</v>
      </c>
      <c r="C28" s="10" t="s">
        <v>22</v>
      </c>
      <c r="D28" s="6">
        <v>757585</v>
      </c>
      <c r="E28" s="7">
        <v>811755.81</v>
      </c>
      <c r="F28" s="7">
        <v>878772</v>
      </c>
      <c r="G28" s="7">
        <v>906510</v>
      </c>
      <c r="H28" s="7">
        <v>946271</v>
      </c>
    </row>
    <row r="29" spans="1:8" x14ac:dyDescent="0.25">
      <c r="A29" s="10"/>
      <c r="B29" s="10">
        <v>34</v>
      </c>
      <c r="C29" s="15" t="s">
        <v>81</v>
      </c>
      <c r="D29" s="6">
        <v>4290</v>
      </c>
      <c r="E29" s="7">
        <v>4075</v>
      </c>
      <c r="F29" s="7">
        <v>3500</v>
      </c>
      <c r="G29" s="7">
        <v>3675</v>
      </c>
      <c r="H29" s="7">
        <v>3859</v>
      </c>
    </row>
    <row r="30" spans="1:8" x14ac:dyDescent="0.25">
      <c r="A30" s="10"/>
      <c r="B30" s="10">
        <v>37</v>
      </c>
      <c r="C30" s="15" t="s">
        <v>148</v>
      </c>
      <c r="D30" s="6">
        <v>1938</v>
      </c>
      <c r="E30" s="6">
        <v>3823</v>
      </c>
      <c r="F30" s="6">
        <v>6638</v>
      </c>
      <c r="G30" s="6">
        <v>6970</v>
      </c>
      <c r="H30" s="6">
        <v>7319</v>
      </c>
    </row>
    <row r="31" spans="1:8" x14ac:dyDescent="0.25">
      <c r="A31" s="10"/>
      <c r="B31" s="10">
        <v>38</v>
      </c>
      <c r="C31" s="15" t="s">
        <v>149</v>
      </c>
      <c r="D31" s="6">
        <v>156</v>
      </c>
      <c r="E31" s="6">
        <v>1215</v>
      </c>
      <c r="F31" s="6">
        <v>1000</v>
      </c>
      <c r="G31" s="6">
        <v>1050</v>
      </c>
      <c r="H31" s="6">
        <v>1103</v>
      </c>
    </row>
    <row r="32" spans="1:8" ht="25.5" x14ac:dyDescent="0.25">
      <c r="A32" s="12">
        <v>4</v>
      </c>
      <c r="B32" s="13"/>
      <c r="C32" s="22" t="s">
        <v>12</v>
      </c>
      <c r="D32" s="53">
        <f>SUM(D33:D35)</f>
        <v>161418</v>
      </c>
      <c r="E32" s="53">
        <f>SUM(E33:E35)</f>
        <v>126149.64</v>
      </c>
      <c r="F32" s="53">
        <f>SUM(F33:F35)</f>
        <v>179410</v>
      </c>
      <c r="G32" s="53">
        <f>SUM(G33:G35)</f>
        <v>152737</v>
      </c>
      <c r="H32" s="53">
        <f>SUM(H33:H35)</f>
        <v>154656</v>
      </c>
    </row>
    <row r="33" spans="1:8" ht="25.5" x14ac:dyDescent="0.25">
      <c r="A33" s="14"/>
      <c r="B33" s="14">
        <v>41</v>
      </c>
      <c r="C33" s="23" t="s">
        <v>13</v>
      </c>
      <c r="D33" s="6">
        <v>0</v>
      </c>
      <c r="E33" s="7"/>
      <c r="F33" s="7">
        <v>0</v>
      </c>
      <c r="G33" s="7">
        <v>0</v>
      </c>
      <c r="H33" s="8">
        <v>0</v>
      </c>
    </row>
    <row r="34" spans="1:8" ht="25.5" x14ac:dyDescent="0.25">
      <c r="A34" s="14"/>
      <c r="B34" s="14">
        <v>42</v>
      </c>
      <c r="C34" s="23" t="s">
        <v>31</v>
      </c>
      <c r="D34" s="6">
        <v>120696</v>
      </c>
      <c r="E34" s="7">
        <v>118186.27</v>
      </c>
      <c r="F34" s="7">
        <v>124447</v>
      </c>
      <c r="G34" s="7">
        <v>97774</v>
      </c>
      <c r="H34" s="8">
        <v>99693</v>
      </c>
    </row>
    <row r="35" spans="1:8" ht="25.5" x14ac:dyDescent="0.25">
      <c r="A35" s="14"/>
      <c r="B35" s="14">
        <v>45</v>
      </c>
      <c r="C35" s="23" t="s">
        <v>82</v>
      </c>
      <c r="D35" s="6">
        <v>40722</v>
      </c>
      <c r="E35" s="7">
        <v>7963.37</v>
      </c>
      <c r="F35" s="7">
        <v>54963</v>
      </c>
      <c r="G35" s="7">
        <v>54963</v>
      </c>
      <c r="H35" s="8">
        <v>54963</v>
      </c>
    </row>
    <row r="36" spans="1:8" x14ac:dyDescent="0.25">
      <c r="A36" t="s">
        <v>153</v>
      </c>
      <c r="G36" t="s">
        <v>151</v>
      </c>
    </row>
    <row r="37" spans="1:8" x14ac:dyDescent="0.25">
      <c r="G37" t="s">
        <v>154</v>
      </c>
    </row>
  </sheetData>
  <mergeCells count="5">
    <mergeCell ref="A22:H22"/>
    <mergeCell ref="A1:H1"/>
    <mergeCell ref="A3:H3"/>
    <mergeCell ref="A5:H5"/>
    <mergeCell ref="A7:H7"/>
  </mergeCells>
  <pageMargins left="0.7" right="0.7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opLeftCell="A28" workbookViewId="0">
      <selection activeCell="A48" sqref="A48:XFD49"/>
    </sheetView>
  </sheetViews>
  <sheetFormatPr defaultRowHeight="15" x14ac:dyDescent="0.25"/>
  <cols>
    <col min="1" max="1" width="47.85546875" customWidth="1"/>
    <col min="2" max="6" width="25.28515625" style="83" customWidth="1"/>
  </cols>
  <sheetData>
    <row r="1" spans="1:6" ht="42" customHeight="1" x14ac:dyDescent="0.25">
      <c r="A1" s="108" t="s">
        <v>33</v>
      </c>
      <c r="B1" s="108"/>
      <c r="C1" s="108"/>
      <c r="D1" s="108"/>
      <c r="E1" s="108"/>
      <c r="F1" s="108"/>
    </row>
    <row r="2" spans="1:6" ht="18" customHeight="1" x14ac:dyDescent="0.25">
      <c r="A2" s="21"/>
      <c r="B2" s="73"/>
      <c r="C2" s="73"/>
      <c r="D2" s="73"/>
      <c r="E2" s="73"/>
      <c r="F2" s="73"/>
    </row>
    <row r="3" spans="1:6" ht="15.75" customHeight="1" x14ac:dyDescent="0.25">
      <c r="A3" s="108" t="s">
        <v>19</v>
      </c>
      <c r="B3" s="108"/>
      <c r="C3" s="108"/>
      <c r="D3" s="108"/>
      <c r="E3" s="108"/>
      <c r="F3" s="108"/>
    </row>
    <row r="4" spans="1:6" ht="18" x14ac:dyDescent="0.25">
      <c r="B4" s="73"/>
      <c r="C4" s="73"/>
      <c r="D4" s="73"/>
      <c r="E4" s="84"/>
      <c r="F4" s="84"/>
    </row>
    <row r="5" spans="1:6" ht="18" customHeight="1" x14ac:dyDescent="0.25">
      <c r="A5" s="108" t="s">
        <v>4</v>
      </c>
      <c r="B5" s="108"/>
      <c r="C5" s="108"/>
      <c r="D5" s="108"/>
      <c r="E5" s="108"/>
      <c r="F5" s="108"/>
    </row>
    <row r="6" spans="1:6" ht="18" x14ac:dyDescent="0.25">
      <c r="A6" s="21"/>
      <c r="B6" s="73"/>
      <c r="C6" s="73"/>
      <c r="D6" s="73"/>
      <c r="E6" s="84"/>
      <c r="F6" s="84"/>
    </row>
    <row r="7" spans="1:6" ht="15.75" customHeight="1" x14ac:dyDescent="0.25">
      <c r="A7" s="126" t="s">
        <v>52</v>
      </c>
      <c r="B7" s="126"/>
      <c r="C7" s="126"/>
      <c r="D7" s="126"/>
      <c r="E7" s="126"/>
      <c r="F7" s="126"/>
    </row>
    <row r="8" spans="1:6" ht="18" x14ac:dyDescent="0.25">
      <c r="A8" s="21"/>
      <c r="B8" s="73"/>
      <c r="C8" s="73"/>
      <c r="D8" s="73"/>
      <c r="E8" s="84"/>
      <c r="F8" s="84"/>
    </row>
    <row r="9" spans="1:6" ht="25.5" x14ac:dyDescent="0.25">
      <c r="A9" s="18" t="s">
        <v>54</v>
      </c>
      <c r="B9" s="85" t="s">
        <v>36</v>
      </c>
      <c r="C9" s="74" t="s">
        <v>37</v>
      </c>
      <c r="D9" s="74" t="s">
        <v>34</v>
      </c>
      <c r="E9" s="74" t="s">
        <v>27</v>
      </c>
      <c r="F9" s="74" t="s">
        <v>35</v>
      </c>
    </row>
    <row r="10" spans="1:6" x14ac:dyDescent="0.25">
      <c r="A10" s="33" t="s">
        <v>0</v>
      </c>
      <c r="B10" s="93">
        <f>B11+B13+B15+B18+B22+B24</f>
        <v>2469391</v>
      </c>
      <c r="C10" s="93">
        <f>C11+C13+C15+C18+C22+C24</f>
        <v>3006429</v>
      </c>
      <c r="D10" s="93">
        <f>D11+D13+D15+D18+D22+D24</f>
        <v>3324705</v>
      </c>
      <c r="E10" s="93">
        <f>E11+E13+E15+E18+E22+E24</f>
        <v>3328569</v>
      </c>
      <c r="F10" s="93">
        <f>F11+F13+F15+F18+F22+F24</f>
        <v>3481514</v>
      </c>
    </row>
    <row r="11" spans="1:6" x14ac:dyDescent="0.25">
      <c r="A11" s="22" t="s">
        <v>58</v>
      </c>
      <c r="B11" s="88">
        <f>SUM(B12)</f>
        <v>53989</v>
      </c>
      <c r="C11" s="88">
        <f>SUM(C12)</f>
        <v>47352</v>
      </c>
      <c r="D11" s="88">
        <f>SUM(D12)</f>
        <v>60352</v>
      </c>
      <c r="E11" s="88">
        <f>SUM(E12)</f>
        <v>60352</v>
      </c>
      <c r="F11" s="88">
        <f>SUM(F12)</f>
        <v>60352</v>
      </c>
    </row>
    <row r="12" spans="1:6" x14ac:dyDescent="0.25">
      <c r="A12" s="11" t="s">
        <v>59</v>
      </c>
      <c r="B12" s="79">
        <v>53989</v>
      </c>
      <c r="C12" s="79">
        <v>47352</v>
      </c>
      <c r="D12" s="79">
        <v>60352</v>
      </c>
      <c r="E12" s="79">
        <v>60352</v>
      </c>
      <c r="F12" s="79">
        <v>60352</v>
      </c>
    </row>
    <row r="13" spans="1:6" x14ac:dyDescent="0.25">
      <c r="A13" s="12" t="s">
        <v>60</v>
      </c>
      <c r="B13" s="94">
        <f>SUM(B14)</f>
        <v>242141</v>
      </c>
      <c r="C13" s="94">
        <f>SUM(C14)</f>
        <v>289352</v>
      </c>
      <c r="D13" s="94">
        <f>SUM(D14)</f>
        <v>227240</v>
      </c>
      <c r="E13" s="94">
        <f>SUM(E14)</f>
        <v>238604</v>
      </c>
      <c r="F13" s="94">
        <f>SUM(F14)</f>
        <v>250533</v>
      </c>
    </row>
    <row r="14" spans="1:6" x14ac:dyDescent="0.25">
      <c r="A14" s="11" t="s">
        <v>83</v>
      </c>
      <c r="B14" s="79">
        <v>242141</v>
      </c>
      <c r="C14" s="79">
        <v>289352</v>
      </c>
      <c r="D14" s="79">
        <v>227240</v>
      </c>
      <c r="E14" s="79">
        <v>238604</v>
      </c>
      <c r="F14" s="79">
        <v>250533</v>
      </c>
    </row>
    <row r="15" spans="1:6" x14ac:dyDescent="0.25">
      <c r="A15" s="9" t="s">
        <v>56</v>
      </c>
      <c r="B15" s="95">
        <f>SUM(B16:B17)</f>
        <v>2032097</v>
      </c>
      <c r="C15" s="95">
        <f>SUM(C16:C17)</f>
        <v>2439589</v>
      </c>
      <c r="D15" s="95">
        <f>SUM(D16:D17)</f>
        <v>2783589</v>
      </c>
      <c r="E15" s="95">
        <f>SUM(E16:E17)</f>
        <v>2807603</v>
      </c>
      <c r="F15" s="95">
        <f>SUM(F16:F17)</f>
        <v>2937818</v>
      </c>
    </row>
    <row r="16" spans="1:6" x14ac:dyDescent="0.25">
      <c r="A16" s="16" t="s">
        <v>57</v>
      </c>
      <c r="B16" s="78">
        <v>1908783</v>
      </c>
      <c r="C16" s="79">
        <v>2316275</v>
      </c>
      <c r="D16" s="79">
        <v>2580274</v>
      </c>
      <c r="E16" s="79">
        <v>2604288</v>
      </c>
      <c r="F16" s="79">
        <v>2734503</v>
      </c>
    </row>
    <row r="17" spans="1:6" x14ac:dyDescent="0.25">
      <c r="A17" s="16" t="s">
        <v>84</v>
      </c>
      <c r="B17" s="78">
        <v>123314</v>
      </c>
      <c r="C17" s="79">
        <v>123314</v>
      </c>
      <c r="D17" s="79">
        <v>203315</v>
      </c>
      <c r="E17" s="79">
        <v>203315</v>
      </c>
      <c r="F17" s="79">
        <v>203315</v>
      </c>
    </row>
    <row r="18" spans="1:6" x14ac:dyDescent="0.25">
      <c r="A18" s="33" t="s">
        <v>55</v>
      </c>
      <c r="B18" s="95">
        <f>SUM(B19:B21)</f>
        <v>125355</v>
      </c>
      <c r="C18" s="95">
        <f>SUM(C20:C21)</f>
        <v>204578</v>
      </c>
      <c r="D18" s="95">
        <f>SUM(D20:D21)</f>
        <v>225724</v>
      </c>
      <c r="E18" s="95">
        <f>SUM(E20:E21)</f>
        <v>216010</v>
      </c>
      <c r="F18" s="95">
        <f>SUM(F20:F21)</f>
        <v>226811</v>
      </c>
    </row>
    <row r="19" spans="1:6" s="92" customFormat="1" x14ac:dyDescent="0.25">
      <c r="A19" s="16" t="s">
        <v>150</v>
      </c>
      <c r="B19" s="97">
        <v>2962</v>
      </c>
      <c r="C19" s="96"/>
      <c r="D19" s="96"/>
      <c r="E19" s="96"/>
      <c r="F19" s="96"/>
    </row>
    <row r="20" spans="1:6" x14ac:dyDescent="0.25">
      <c r="A20" s="16" t="s">
        <v>85</v>
      </c>
      <c r="B20" s="78">
        <v>74150</v>
      </c>
      <c r="C20" s="79">
        <v>60522</v>
      </c>
      <c r="D20" s="79">
        <v>96465</v>
      </c>
      <c r="E20" s="79">
        <v>80288</v>
      </c>
      <c r="F20" s="86">
        <v>84303</v>
      </c>
    </row>
    <row r="21" spans="1:6" x14ac:dyDescent="0.25">
      <c r="A21" s="16" t="s">
        <v>86</v>
      </c>
      <c r="B21" s="78">
        <v>48243</v>
      </c>
      <c r="C21" s="79">
        <v>144056</v>
      </c>
      <c r="D21" s="79">
        <v>129259</v>
      </c>
      <c r="E21" s="79">
        <v>135722</v>
      </c>
      <c r="F21" s="86">
        <v>142508</v>
      </c>
    </row>
    <row r="22" spans="1:6" x14ac:dyDescent="0.25">
      <c r="A22" s="58" t="s">
        <v>87</v>
      </c>
      <c r="B22" s="95">
        <f>SUM(B23)</f>
        <v>6424</v>
      </c>
      <c r="C22" s="95">
        <f>SUM(C23)</f>
        <v>21576</v>
      </c>
      <c r="D22" s="95">
        <f>SUM(D23)</f>
        <v>24800</v>
      </c>
      <c r="E22" s="95">
        <f>SUM(E23)</f>
        <v>3000</v>
      </c>
      <c r="F22" s="95">
        <f>SUM(F23)</f>
        <v>3000</v>
      </c>
    </row>
    <row r="23" spans="1:6" x14ac:dyDescent="0.25">
      <c r="A23" s="16" t="s">
        <v>88</v>
      </c>
      <c r="B23" s="78">
        <v>6424</v>
      </c>
      <c r="C23" s="79">
        <v>21576</v>
      </c>
      <c r="D23" s="79">
        <v>24800</v>
      </c>
      <c r="E23" s="79">
        <v>3000</v>
      </c>
      <c r="F23" s="86">
        <v>3000</v>
      </c>
    </row>
    <row r="24" spans="1:6" x14ac:dyDescent="0.25">
      <c r="A24" s="12" t="s">
        <v>89</v>
      </c>
      <c r="B24" s="95">
        <f>SUM(B25)</f>
        <v>9385</v>
      </c>
      <c r="C24" s="95">
        <f>SUM(C25)</f>
        <v>3982</v>
      </c>
      <c r="D24" s="95">
        <f>SUM(D25)</f>
        <v>3000</v>
      </c>
      <c r="E24" s="95">
        <f>SUM(E25)</f>
        <v>3000</v>
      </c>
      <c r="F24" s="95">
        <f>SUM(F25)</f>
        <v>3000</v>
      </c>
    </row>
    <row r="25" spans="1:6" ht="25.5" x14ac:dyDescent="0.25">
      <c r="A25" s="16" t="s">
        <v>90</v>
      </c>
      <c r="B25" s="78">
        <v>9385</v>
      </c>
      <c r="C25" s="79">
        <v>3982</v>
      </c>
      <c r="D25" s="79">
        <v>3000</v>
      </c>
      <c r="E25" s="79">
        <v>3000</v>
      </c>
      <c r="F25" s="86">
        <v>3000</v>
      </c>
    </row>
    <row r="28" spans="1:6" ht="15.75" customHeight="1" x14ac:dyDescent="0.25">
      <c r="A28" s="108" t="s">
        <v>53</v>
      </c>
      <c r="B28" s="108"/>
      <c r="C28" s="108"/>
      <c r="D28" s="108"/>
      <c r="E28" s="108"/>
      <c r="F28" s="108"/>
    </row>
    <row r="29" spans="1:6" ht="18" x14ac:dyDescent="0.25">
      <c r="A29" s="21"/>
      <c r="B29" s="73"/>
      <c r="C29" s="73"/>
      <c r="D29" s="73"/>
      <c r="E29" s="84"/>
      <c r="F29" s="84"/>
    </row>
    <row r="30" spans="1:6" ht="25.5" x14ac:dyDescent="0.25">
      <c r="A30" s="18" t="s">
        <v>54</v>
      </c>
      <c r="B30" s="85" t="s">
        <v>36</v>
      </c>
      <c r="C30" s="74" t="s">
        <v>37</v>
      </c>
      <c r="D30" s="74" t="s">
        <v>34</v>
      </c>
      <c r="E30" s="74" t="s">
        <v>27</v>
      </c>
      <c r="F30" s="74" t="s">
        <v>35</v>
      </c>
    </row>
    <row r="31" spans="1:6" x14ac:dyDescent="0.25">
      <c r="A31" s="33" t="s">
        <v>1</v>
      </c>
      <c r="B31" s="88">
        <f>B32+B34+B36+B40+B44+B46</f>
        <v>2525499</v>
      </c>
      <c r="C31" s="88">
        <f>C32+C34+C36+C40+C44+C46</f>
        <v>2837913</v>
      </c>
      <c r="D31" s="88">
        <f>D32+D34+D36+D40+D44+D46</f>
        <v>3224705</v>
      </c>
      <c r="E31" s="88">
        <f>E32+E34+E36+E40+E44+E46</f>
        <v>3328569</v>
      </c>
      <c r="F31" s="88">
        <f>F32+F34+F36+F40+F44+F46</f>
        <v>3481514</v>
      </c>
    </row>
    <row r="32" spans="1:6" ht="15.75" customHeight="1" x14ac:dyDescent="0.25">
      <c r="A32" s="22" t="s">
        <v>58</v>
      </c>
      <c r="B32" s="90">
        <f>SUM(B33)</f>
        <v>53989</v>
      </c>
      <c r="C32" s="91">
        <f>SUM(C33)</f>
        <v>47352</v>
      </c>
      <c r="D32" s="91">
        <f>SUM(D33)</f>
        <v>60352</v>
      </c>
      <c r="E32" s="91">
        <f>SUM(E33)</f>
        <v>60352</v>
      </c>
      <c r="F32" s="91">
        <f>SUM(F33)</f>
        <v>60352</v>
      </c>
    </row>
    <row r="33" spans="1:6" x14ac:dyDescent="0.25">
      <c r="A33" s="11" t="s">
        <v>59</v>
      </c>
      <c r="B33" s="79">
        <v>53989</v>
      </c>
      <c r="C33" s="79">
        <v>47352</v>
      </c>
      <c r="D33" s="79">
        <v>60352</v>
      </c>
      <c r="E33" s="79">
        <v>60352</v>
      </c>
      <c r="F33" s="79">
        <v>60352</v>
      </c>
    </row>
    <row r="34" spans="1:6" x14ac:dyDescent="0.25">
      <c r="A34" s="22" t="s">
        <v>60</v>
      </c>
      <c r="B34" s="90">
        <f>SUM(B35)</f>
        <v>242141</v>
      </c>
      <c r="C34" s="91">
        <f>SUM(C35)</f>
        <v>289352</v>
      </c>
      <c r="D34" s="91">
        <f>SUM(D35)</f>
        <v>227240</v>
      </c>
      <c r="E34" s="91">
        <f>SUM(E35)</f>
        <v>238604</v>
      </c>
      <c r="F34" s="91">
        <f>SUM(F35)</f>
        <v>250533</v>
      </c>
    </row>
    <row r="35" spans="1:6" x14ac:dyDescent="0.25">
      <c r="A35" s="11" t="s">
        <v>83</v>
      </c>
      <c r="B35" s="79">
        <v>242141</v>
      </c>
      <c r="C35" s="79">
        <v>289352</v>
      </c>
      <c r="D35" s="79">
        <v>227240</v>
      </c>
      <c r="E35" s="79">
        <v>238604</v>
      </c>
      <c r="F35" s="79">
        <v>250533</v>
      </c>
    </row>
    <row r="36" spans="1:6" x14ac:dyDescent="0.25">
      <c r="A36" s="12" t="s">
        <v>56</v>
      </c>
      <c r="B36" s="90">
        <f>SUM(B37:B39)</f>
        <v>2104702</v>
      </c>
      <c r="C36" s="91">
        <f>SUM(C37:C39)</f>
        <v>2258248</v>
      </c>
      <c r="D36" s="91">
        <f>SUM(D37:D39)</f>
        <v>2683589</v>
      </c>
      <c r="E36" s="91">
        <f>SUM(E37:E39)</f>
        <v>2807603</v>
      </c>
      <c r="F36" s="91">
        <f>SUM(F37:F39)</f>
        <v>2937818</v>
      </c>
    </row>
    <row r="37" spans="1:6" x14ac:dyDescent="0.25">
      <c r="A37" s="11" t="s">
        <v>91</v>
      </c>
      <c r="B37" s="78"/>
      <c r="C37" s="79"/>
      <c r="D37" s="79">
        <v>0</v>
      </c>
      <c r="E37" s="79"/>
      <c r="F37" s="79"/>
    </row>
    <row r="38" spans="1:6" x14ac:dyDescent="0.25">
      <c r="A38" s="11" t="s">
        <v>92</v>
      </c>
      <c r="B38" s="78">
        <v>1981388</v>
      </c>
      <c r="C38" s="79">
        <v>2134934</v>
      </c>
      <c r="D38" s="79">
        <v>2480274</v>
      </c>
      <c r="E38" s="79">
        <v>2604288</v>
      </c>
      <c r="F38" s="79">
        <v>2734503</v>
      </c>
    </row>
    <row r="39" spans="1:6" x14ac:dyDescent="0.25">
      <c r="A39" s="11" t="s">
        <v>84</v>
      </c>
      <c r="B39" s="78">
        <v>123314</v>
      </c>
      <c r="C39" s="79">
        <v>123314</v>
      </c>
      <c r="D39" s="79">
        <v>203315</v>
      </c>
      <c r="E39" s="79">
        <v>203315</v>
      </c>
      <c r="F39" s="79">
        <v>203315</v>
      </c>
    </row>
    <row r="40" spans="1:6" x14ac:dyDescent="0.25">
      <c r="A40" s="12" t="s">
        <v>55</v>
      </c>
      <c r="B40" s="90">
        <f>SUM(B41:B43)</f>
        <v>108858</v>
      </c>
      <c r="C40" s="91">
        <f>SUM(C42:C43)</f>
        <v>217403</v>
      </c>
      <c r="D40" s="91">
        <f>SUM(D42:D43)</f>
        <v>225724</v>
      </c>
      <c r="E40" s="91">
        <f>SUM(E42:E43)</f>
        <v>216010</v>
      </c>
      <c r="F40" s="91">
        <f>SUM(F42:F43)</f>
        <v>226811</v>
      </c>
    </row>
    <row r="41" spans="1:6" x14ac:dyDescent="0.25">
      <c r="A41" s="11" t="s">
        <v>138</v>
      </c>
      <c r="B41" s="78">
        <v>2962</v>
      </c>
      <c r="C41" s="79"/>
      <c r="D41" s="79"/>
      <c r="E41" s="79"/>
      <c r="F41" s="79"/>
    </row>
    <row r="42" spans="1:6" x14ac:dyDescent="0.25">
      <c r="A42" s="11" t="s">
        <v>93</v>
      </c>
      <c r="B42" s="78">
        <v>57653</v>
      </c>
      <c r="C42" s="79">
        <v>73347</v>
      </c>
      <c r="D42" s="79">
        <v>96465</v>
      </c>
      <c r="E42" s="79">
        <v>80288</v>
      </c>
      <c r="F42" s="86">
        <v>84303</v>
      </c>
    </row>
    <row r="43" spans="1:6" x14ac:dyDescent="0.25">
      <c r="A43" s="16" t="s">
        <v>86</v>
      </c>
      <c r="B43" s="78">
        <v>48243</v>
      </c>
      <c r="C43" s="79">
        <v>144056</v>
      </c>
      <c r="D43" s="79">
        <v>129259</v>
      </c>
      <c r="E43" s="79">
        <v>135722</v>
      </c>
      <c r="F43" s="86">
        <v>142508</v>
      </c>
    </row>
    <row r="44" spans="1:6" x14ac:dyDescent="0.25">
      <c r="A44" s="58" t="s">
        <v>87</v>
      </c>
      <c r="B44" s="90">
        <f>SUM(B45)</f>
        <v>6424</v>
      </c>
      <c r="C44" s="91">
        <f>SUM(C45)</f>
        <v>21576</v>
      </c>
      <c r="D44" s="91">
        <f>SUM(D45)</f>
        <v>24800</v>
      </c>
      <c r="E44" s="91">
        <f>SUM(E45)</f>
        <v>3000</v>
      </c>
      <c r="F44" s="91">
        <f>SUM(F45)</f>
        <v>3000</v>
      </c>
    </row>
    <row r="45" spans="1:6" x14ac:dyDescent="0.25">
      <c r="A45" s="16" t="s">
        <v>88</v>
      </c>
      <c r="B45" s="78">
        <v>6424</v>
      </c>
      <c r="C45" s="79">
        <v>21576</v>
      </c>
      <c r="D45" s="79">
        <v>24800</v>
      </c>
      <c r="E45" s="79">
        <v>3000</v>
      </c>
      <c r="F45" s="86">
        <v>3000</v>
      </c>
    </row>
    <row r="46" spans="1:6" x14ac:dyDescent="0.25">
      <c r="A46" s="12" t="s">
        <v>89</v>
      </c>
      <c r="B46" s="90">
        <f>B47</f>
        <v>9385</v>
      </c>
      <c r="C46" s="91">
        <f>SUM(C47)</f>
        <v>3982</v>
      </c>
      <c r="D46" s="91">
        <f>SUM(D47)</f>
        <v>3000</v>
      </c>
      <c r="E46" s="91">
        <f>SUM(E47)</f>
        <v>3000</v>
      </c>
      <c r="F46" s="91">
        <f>SUM(F47)</f>
        <v>3000</v>
      </c>
    </row>
    <row r="47" spans="1:6" ht="25.5" x14ac:dyDescent="0.25">
      <c r="A47" s="16" t="s">
        <v>90</v>
      </c>
      <c r="B47" s="78">
        <v>9385</v>
      </c>
      <c r="C47" s="79">
        <v>3982</v>
      </c>
      <c r="D47" s="79">
        <v>3000</v>
      </c>
      <c r="E47" s="79">
        <v>3000</v>
      </c>
      <c r="F47" s="86">
        <v>3000</v>
      </c>
    </row>
    <row r="48" spans="1:6" x14ac:dyDescent="0.25">
      <c r="A48" t="s">
        <v>153</v>
      </c>
      <c r="B48"/>
      <c r="C48"/>
      <c r="D48"/>
      <c r="E48" t="s">
        <v>155</v>
      </c>
      <c r="F48"/>
    </row>
    <row r="49" spans="2:6" x14ac:dyDescent="0.25">
      <c r="B49"/>
      <c r="C49"/>
      <c r="D49"/>
      <c r="E49" t="s">
        <v>156</v>
      </c>
      <c r="F49"/>
    </row>
  </sheetData>
  <mergeCells count="5">
    <mergeCell ref="A1:F1"/>
    <mergeCell ref="A3:F3"/>
    <mergeCell ref="A5:F5"/>
    <mergeCell ref="A7:F7"/>
    <mergeCell ref="A28:F28"/>
  </mergeCells>
  <pageMargins left="0.7" right="0.7" top="0.75" bottom="0.75" header="0.3" footer="0.3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opLeftCell="A13" workbookViewId="0">
      <selection activeCell="B24" sqref="B24"/>
    </sheetView>
  </sheetViews>
  <sheetFormatPr defaultRowHeight="15" x14ac:dyDescent="0.25"/>
  <cols>
    <col min="1" max="1" width="37.7109375" customWidth="1"/>
    <col min="2" max="6" width="25.28515625" customWidth="1"/>
  </cols>
  <sheetData>
    <row r="1" spans="1:6" ht="42" customHeight="1" x14ac:dyDescent="0.25">
      <c r="A1" s="108" t="s">
        <v>33</v>
      </c>
      <c r="B1" s="108"/>
      <c r="C1" s="108"/>
      <c r="D1" s="108"/>
      <c r="E1" s="108"/>
      <c r="F1" s="108"/>
    </row>
    <row r="2" spans="1:6" ht="18" customHeight="1" x14ac:dyDescent="0.25">
      <c r="A2" s="3"/>
      <c r="B2" s="3"/>
      <c r="C2" s="3"/>
      <c r="D2" s="3"/>
      <c r="E2" s="3"/>
      <c r="F2" s="3"/>
    </row>
    <row r="3" spans="1:6" ht="15.75" x14ac:dyDescent="0.25">
      <c r="A3" s="108" t="s">
        <v>19</v>
      </c>
      <c r="B3" s="108"/>
      <c r="C3" s="108"/>
      <c r="D3" s="108"/>
      <c r="E3" s="109"/>
      <c r="F3" s="109"/>
    </row>
    <row r="4" spans="1:6" ht="18" x14ac:dyDescent="0.25">
      <c r="A4" s="3"/>
      <c r="B4" s="3"/>
      <c r="C4" s="3"/>
      <c r="D4" s="3"/>
      <c r="E4" s="4"/>
      <c r="F4" s="4"/>
    </row>
    <row r="5" spans="1:6" ht="18" customHeight="1" x14ac:dyDescent="0.25">
      <c r="A5" s="108" t="s">
        <v>4</v>
      </c>
      <c r="B5" s="110"/>
      <c r="C5" s="110"/>
      <c r="D5" s="110"/>
      <c r="E5" s="110"/>
      <c r="F5" s="110"/>
    </row>
    <row r="6" spans="1:6" ht="18" x14ac:dyDescent="0.25">
      <c r="A6" s="3"/>
      <c r="B6" s="3"/>
      <c r="C6" s="3"/>
      <c r="D6" s="3"/>
      <c r="E6" s="4"/>
      <c r="F6" s="4"/>
    </row>
    <row r="7" spans="1:6" ht="15.75" x14ac:dyDescent="0.25">
      <c r="A7" s="108" t="s">
        <v>14</v>
      </c>
      <c r="B7" s="129"/>
      <c r="C7" s="129"/>
      <c r="D7" s="129"/>
      <c r="E7" s="129"/>
      <c r="F7" s="129"/>
    </row>
    <row r="8" spans="1:6" ht="18" x14ac:dyDescent="0.25">
      <c r="A8" s="3"/>
      <c r="B8" s="3"/>
      <c r="C8" s="3"/>
      <c r="D8" s="3"/>
      <c r="E8" s="4"/>
      <c r="F8" s="4"/>
    </row>
    <row r="9" spans="1:6" ht="25.5" x14ac:dyDescent="0.25">
      <c r="A9" s="18" t="s">
        <v>54</v>
      </c>
      <c r="B9" s="17" t="s">
        <v>36</v>
      </c>
      <c r="C9" s="18" t="s">
        <v>37</v>
      </c>
      <c r="D9" s="18" t="s">
        <v>34</v>
      </c>
      <c r="E9" s="18" t="s">
        <v>27</v>
      </c>
      <c r="F9" s="18" t="s">
        <v>35</v>
      </c>
    </row>
    <row r="10" spans="1:6" ht="15.75" customHeight="1" x14ac:dyDescent="0.25">
      <c r="A10" s="9" t="s">
        <v>15</v>
      </c>
      <c r="B10" s="53">
        <f>B11</f>
        <v>2525498.7399999998</v>
      </c>
      <c r="C10" s="53">
        <f>C11</f>
        <v>2837913.45</v>
      </c>
      <c r="D10" s="53">
        <f>D11</f>
        <v>3224705</v>
      </c>
      <c r="E10" s="53">
        <f>E11</f>
        <v>3328569</v>
      </c>
      <c r="F10" s="53">
        <f>F11</f>
        <v>3481514</v>
      </c>
    </row>
    <row r="11" spans="1:6" ht="15.75" customHeight="1" x14ac:dyDescent="0.25">
      <c r="A11" s="9" t="s">
        <v>94</v>
      </c>
      <c r="B11" s="53">
        <f>SUM(B12:B14)</f>
        <v>2525498.7399999998</v>
      </c>
      <c r="C11" s="53">
        <f>SUM(C12:C14)</f>
        <v>2837913.45</v>
      </c>
      <c r="D11" s="53">
        <f>SUM(D12:D14)</f>
        <v>3224705</v>
      </c>
      <c r="E11" s="53">
        <f>SUM(E12:E14)</f>
        <v>3328569</v>
      </c>
      <c r="F11" s="53">
        <f>SUM(F12:F14)</f>
        <v>3481514</v>
      </c>
    </row>
    <row r="12" spans="1:6" x14ac:dyDescent="0.25">
      <c r="A12" s="16" t="s">
        <v>95</v>
      </c>
      <c r="B12" s="6">
        <v>2494072.63</v>
      </c>
      <c r="C12" s="7">
        <v>2813124.45</v>
      </c>
      <c r="D12" s="7">
        <v>3199916</v>
      </c>
      <c r="E12" s="7">
        <v>3303780</v>
      </c>
      <c r="F12" s="7">
        <v>3456725</v>
      </c>
    </row>
    <row r="13" spans="1:6" x14ac:dyDescent="0.25">
      <c r="A13" s="60" t="s">
        <v>96</v>
      </c>
      <c r="B13" s="6">
        <v>18153.830000000002</v>
      </c>
      <c r="C13" s="7">
        <v>18153</v>
      </c>
      <c r="D13" s="7">
        <v>18153</v>
      </c>
      <c r="E13" s="7">
        <v>18153</v>
      </c>
      <c r="F13" s="7">
        <v>18153</v>
      </c>
    </row>
    <row r="14" spans="1:6" ht="25.5" x14ac:dyDescent="0.25">
      <c r="A14" s="60" t="s">
        <v>97</v>
      </c>
      <c r="B14" s="6">
        <v>13272.28</v>
      </c>
      <c r="C14" s="7">
        <v>6636</v>
      </c>
      <c r="D14" s="7">
        <v>6636</v>
      </c>
      <c r="E14" s="7">
        <v>6636</v>
      </c>
      <c r="F14" s="7">
        <v>6636</v>
      </c>
    </row>
    <row r="15" spans="1:6" x14ac:dyDescent="0.25">
      <c r="A15" t="s">
        <v>153</v>
      </c>
      <c r="E15" t="s">
        <v>155</v>
      </c>
    </row>
    <row r="16" spans="1:6" x14ac:dyDescent="0.25">
      <c r="E16" t="s">
        <v>156</v>
      </c>
    </row>
  </sheetData>
  <mergeCells count="4">
    <mergeCell ref="A1:F1"/>
    <mergeCell ref="A3:F3"/>
    <mergeCell ref="A5:F5"/>
    <mergeCell ref="A7:F7"/>
  </mergeCells>
  <pageMargins left="0.7" right="0.7" top="0.75" bottom="0.75" header="0.3" footer="0.3"/>
  <pageSetup paperSize="9" scale="7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workbookViewId="0">
      <selection activeCell="A15" sqref="A15:XFD16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8" width="25.28515625" customWidth="1"/>
  </cols>
  <sheetData>
    <row r="1" spans="1:8" ht="42" customHeight="1" x14ac:dyDescent="0.25">
      <c r="A1" s="108" t="s">
        <v>33</v>
      </c>
      <c r="B1" s="108"/>
      <c r="C1" s="108"/>
      <c r="D1" s="108"/>
      <c r="E1" s="108"/>
      <c r="F1" s="108"/>
      <c r="G1" s="108"/>
      <c r="H1" s="108"/>
    </row>
    <row r="2" spans="1:8" ht="18" customHeight="1" x14ac:dyDescent="0.25">
      <c r="A2" s="3"/>
      <c r="B2" s="3"/>
      <c r="C2" s="3"/>
      <c r="D2" s="3"/>
      <c r="E2" s="3"/>
      <c r="F2" s="3"/>
      <c r="G2" s="3"/>
      <c r="H2" s="3"/>
    </row>
    <row r="3" spans="1:8" ht="15.75" customHeight="1" x14ac:dyDescent="0.25">
      <c r="A3" s="108" t="s">
        <v>19</v>
      </c>
      <c r="B3" s="108"/>
      <c r="C3" s="108"/>
      <c r="D3" s="108"/>
      <c r="E3" s="108"/>
      <c r="F3" s="108"/>
      <c r="G3" s="108"/>
      <c r="H3" s="108"/>
    </row>
    <row r="4" spans="1:8" ht="18" x14ac:dyDescent="0.25">
      <c r="A4" s="3"/>
      <c r="B4" s="3"/>
      <c r="C4" s="3"/>
      <c r="D4" s="3"/>
      <c r="E4" s="3"/>
      <c r="F4" s="3"/>
      <c r="G4" s="4"/>
      <c r="H4" s="4"/>
    </row>
    <row r="5" spans="1:8" ht="18" customHeight="1" x14ac:dyDescent="0.25">
      <c r="A5" s="108" t="s">
        <v>62</v>
      </c>
      <c r="B5" s="108"/>
      <c r="C5" s="108"/>
      <c r="D5" s="108"/>
      <c r="E5" s="108"/>
      <c r="F5" s="108"/>
      <c r="G5" s="108"/>
      <c r="H5" s="108"/>
    </row>
    <row r="6" spans="1:8" ht="18" x14ac:dyDescent="0.25">
      <c r="A6" s="3"/>
      <c r="B6" s="3"/>
      <c r="C6" s="3"/>
      <c r="D6" s="3"/>
      <c r="E6" s="3"/>
      <c r="F6" s="3"/>
      <c r="G6" s="4"/>
      <c r="H6" s="4"/>
    </row>
    <row r="7" spans="1:8" ht="25.5" x14ac:dyDescent="0.25">
      <c r="A7" s="18" t="s">
        <v>5</v>
      </c>
      <c r="B7" s="17" t="s">
        <v>6</v>
      </c>
      <c r="C7" s="17" t="s">
        <v>32</v>
      </c>
      <c r="D7" s="17" t="s">
        <v>36</v>
      </c>
      <c r="E7" s="18" t="s">
        <v>37</v>
      </c>
      <c r="F7" s="18" t="s">
        <v>34</v>
      </c>
      <c r="G7" s="18" t="s">
        <v>27</v>
      </c>
      <c r="H7" s="18" t="s">
        <v>35</v>
      </c>
    </row>
    <row r="8" spans="1:8" x14ac:dyDescent="0.25">
      <c r="A8" s="31"/>
      <c r="B8" s="32"/>
      <c r="C8" s="30" t="s">
        <v>64</v>
      </c>
      <c r="D8" s="32"/>
      <c r="E8" s="31"/>
      <c r="F8" s="31"/>
      <c r="G8" s="31"/>
      <c r="H8" s="31"/>
    </row>
    <row r="9" spans="1:8" ht="25.5" x14ac:dyDescent="0.25">
      <c r="A9" s="9">
        <v>8</v>
      </c>
      <c r="B9" s="9"/>
      <c r="C9" s="9" t="s">
        <v>16</v>
      </c>
      <c r="D9" s="6"/>
      <c r="E9" s="7"/>
      <c r="F9" s="7"/>
      <c r="G9" s="7"/>
      <c r="H9" s="7"/>
    </row>
    <row r="10" spans="1:8" x14ac:dyDescent="0.25">
      <c r="A10" s="9"/>
      <c r="B10" s="14">
        <v>84</v>
      </c>
      <c r="C10" s="14" t="s">
        <v>23</v>
      </c>
      <c r="D10" s="6"/>
      <c r="E10" s="7"/>
      <c r="F10" s="7"/>
      <c r="G10" s="7"/>
      <c r="H10" s="7"/>
    </row>
    <row r="11" spans="1:8" x14ac:dyDescent="0.25">
      <c r="A11" s="9"/>
      <c r="B11" s="14"/>
      <c r="C11" s="34"/>
      <c r="D11" s="6"/>
      <c r="E11" s="7"/>
      <c r="F11" s="7"/>
      <c r="G11" s="7"/>
      <c r="H11" s="7"/>
    </row>
    <row r="12" spans="1:8" x14ac:dyDescent="0.25">
      <c r="A12" s="9"/>
      <c r="B12" s="14"/>
      <c r="C12" s="30" t="s">
        <v>67</v>
      </c>
      <c r="D12" s="6"/>
      <c r="E12" s="7"/>
      <c r="F12" s="7"/>
      <c r="G12" s="7"/>
      <c r="H12" s="7"/>
    </row>
    <row r="13" spans="1:8" ht="25.5" x14ac:dyDescent="0.25">
      <c r="A13" s="12">
        <v>5</v>
      </c>
      <c r="B13" s="13"/>
      <c r="C13" s="22" t="s">
        <v>17</v>
      </c>
      <c r="D13" s="6"/>
      <c r="E13" s="7"/>
      <c r="F13" s="7"/>
      <c r="G13" s="7"/>
      <c r="H13" s="7"/>
    </row>
    <row r="14" spans="1:8" ht="25.5" x14ac:dyDescent="0.25">
      <c r="A14" s="14"/>
      <c r="B14" s="14">
        <v>54</v>
      </c>
      <c r="C14" s="23" t="s">
        <v>24</v>
      </c>
      <c r="D14" s="6"/>
      <c r="E14" s="7"/>
      <c r="F14" s="7"/>
      <c r="G14" s="7"/>
      <c r="H14" s="8"/>
    </row>
    <row r="15" spans="1:8" x14ac:dyDescent="0.25">
      <c r="A15" t="s">
        <v>153</v>
      </c>
      <c r="G15" t="s">
        <v>155</v>
      </c>
    </row>
    <row r="16" spans="1:8" x14ac:dyDescent="0.25">
      <c r="G16" t="s">
        <v>154</v>
      </c>
    </row>
  </sheetData>
  <mergeCells count="3">
    <mergeCell ref="A1:H1"/>
    <mergeCell ref="A3:H3"/>
    <mergeCell ref="A5:H5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workbookViewId="0">
      <selection activeCell="G17" sqref="G17:J18"/>
    </sheetView>
  </sheetViews>
  <sheetFormatPr defaultRowHeight="15" x14ac:dyDescent="0.25"/>
  <cols>
    <col min="1" max="6" width="25.28515625" customWidth="1"/>
  </cols>
  <sheetData>
    <row r="1" spans="1:6" ht="42" customHeight="1" x14ac:dyDescent="0.25">
      <c r="A1" s="108" t="s">
        <v>33</v>
      </c>
      <c r="B1" s="108"/>
      <c r="C1" s="108"/>
      <c r="D1" s="108"/>
      <c r="E1" s="108"/>
      <c r="F1" s="108"/>
    </row>
    <row r="2" spans="1:6" ht="18" customHeight="1" x14ac:dyDescent="0.25">
      <c r="A2" s="21"/>
      <c r="B2" s="21"/>
      <c r="C2" s="21"/>
      <c r="D2" s="21"/>
      <c r="E2" s="21"/>
      <c r="F2" s="21"/>
    </row>
    <row r="3" spans="1:6" ht="15.75" customHeight="1" x14ac:dyDescent="0.25">
      <c r="A3" s="108" t="s">
        <v>19</v>
      </c>
      <c r="B3" s="108"/>
      <c r="C3" s="108"/>
      <c r="D3" s="108"/>
      <c r="E3" s="108"/>
      <c r="F3" s="108"/>
    </row>
    <row r="4" spans="1:6" ht="18" x14ac:dyDescent="0.25">
      <c r="A4" s="21"/>
      <c r="B4" s="21"/>
      <c r="C4" s="21"/>
      <c r="D4" s="21"/>
      <c r="E4" s="4"/>
      <c r="F4" s="4"/>
    </row>
    <row r="5" spans="1:6" ht="18" customHeight="1" x14ac:dyDescent="0.25">
      <c r="A5" s="108" t="s">
        <v>63</v>
      </c>
      <c r="B5" s="108"/>
      <c r="C5" s="108"/>
      <c r="D5" s="108"/>
      <c r="E5" s="108"/>
      <c r="F5" s="108"/>
    </row>
    <row r="6" spans="1:6" ht="18" x14ac:dyDescent="0.25">
      <c r="A6" s="21"/>
      <c r="B6" s="21"/>
      <c r="C6" s="21"/>
      <c r="D6" s="21"/>
      <c r="E6" s="4"/>
      <c r="F6" s="4"/>
    </row>
    <row r="7" spans="1:6" ht="25.5" x14ac:dyDescent="0.25">
      <c r="A7" s="17" t="s">
        <v>54</v>
      </c>
      <c r="B7" s="17" t="s">
        <v>36</v>
      </c>
      <c r="C7" s="18" t="s">
        <v>37</v>
      </c>
      <c r="D7" s="18" t="s">
        <v>34</v>
      </c>
      <c r="E7" s="18" t="s">
        <v>27</v>
      </c>
      <c r="F7" s="18" t="s">
        <v>35</v>
      </c>
    </row>
    <row r="8" spans="1:6" x14ac:dyDescent="0.25">
      <c r="A8" s="9" t="s">
        <v>64</v>
      </c>
      <c r="B8" s="6"/>
      <c r="C8" s="7"/>
      <c r="D8" s="7"/>
      <c r="E8" s="7"/>
      <c r="F8" s="7"/>
    </row>
    <row r="9" spans="1:6" ht="25.5" x14ac:dyDescent="0.25">
      <c r="A9" s="9" t="s">
        <v>65</v>
      </c>
      <c r="B9" s="6"/>
      <c r="C9" s="7"/>
      <c r="D9" s="7"/>
      <c r="E9" s="7"/>
      <c r="F9" s="7"/>
    </row>
    <row r="10" spans="1:6" ht="25.5" x14ac:dyDescent="0.25">
      <c r="A10" s="16" t="s">
        <v>66</v>
      </c>
      <c r="B10" s="6"/>
      <c r="C10" s="7"/>
      <c r="D10" s="7"/>
      <c r="E10" s="7"/>
      <c r="F10" s="7"/>
    </row>
    <row r="11" spans="1:6" x14ac:dyDescent="0.25">
      <c r="A11" s="16"/>
      <c r="B11" s="6"/>
      <c r="C11" s="7"/>
      <c r="D11" s="7"/>
      <c r="E11" s="7"/>
      <c r="F11" s="7"/>
    </row>
    <row r="12" spans="1:6" x14ac:dyDescent="0.25">
      <c r="A12" s="9" t="s">
        <v>67</v>
      </c>
      <c r="B12" s="6"/>
      <c r="C12" s="7"/>
      <c r="D12" s="7"/>
      <c r="E12" s="7"/>
      <c r="F12" s="7"/>
    </row>
    <row r="13" spans="1:6" x14ac:dyDescent="0.25">
      <c r="A13" s="22" t="s">
        <v>58</v>
      </c>
      <c r="B13" s="6"/>
      <c r="C13" s="7"/>
      <c r="D13" s="7"/>
      <c r="E13" s="7"/>
      <c r="F13" s="7"/>
    </row>
    <row r="14" spans="1:6" x14ac:dyDescent="0.25">
      <c r="A14" s="11" t="s">
        <v>59</v>
      </c>
      <c r="B14" s="6"/>
      <c r="C14" s="7"/>
      <c r="D14" s="7"/>
      <c r="E14" s="7"/>
      <c r="F14" s="8"/>
    </row>
    <row r="15" spans="1:6" x14ac:dyDescent="0.25">
      <c r="A15" s="22" t="s">
        <v>60</v>
      </c>
      <c r="B15" s="6"/>
      <c r="C15" s="7"/>
      <c r="D15" s="7"/>
      <c r="E15" s="7"/>
      <c r="F15" s="8"/>
    </row>
    <row r="16" spans="1:6" x14ac:dyDescent="0.25">
      <c r="A16" s="11" t="s">
        <v>61</v>
      </c>
      <c r="B16" s="6"/>
      <c r="C16" s="7"/>
      <c r="D16" s="7"/>
      <c r="E16" s="7"/>
      <c r="F16" s="8"/>
    </row>
    <row r="17" spans="1:5" x14ac:dyDescent="0.25">
      <c r="A17" t="s">
        <v>153</v>
      </c>
      <c r="E17" t="s">
        <v>151</v>
      </c>
    </row>
    <row r="18" spans="1:5" x14ac:dyDescent="0.25">
      <c r="E18" t="s">
        <v>154</v>
      </c>
    </row>
  </sheetData>
  <mergeCells count="3">
    <mergeCell ref="A1:F1"/>
    <mergeCell ref="A3:F3"/>
    <mergeCell ref="A5:F5"/>
  </mergeCells>
  <pageMargins left="0.7" right="0.7" top="0.75" bottom="0.75" header="0.3" footer="0.3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2"/>
  <sheetViews>
    <sheetView tabSelected="1" topLeftCell="A79" workbookViewId="0">
      <selection activeCell="J103" sqref="J103"/>
    </sheetView>
  </sheetViews>
  <sheetFormatPr defaultRowHeight="15" x14ac:dyDescent="0.25"/>
  <cols>
    <col min="1" max="1" width="7.42578125" bestFit="1" customWidth="1"/>
    <col min="2" max="2" width="8.42578125" bestFit="1" customWidth="1"/>
    <col min="3" max="3" width="11" customWidth="1"/>
    <col min="4" max="4" width="35.85546875" customWidth="1"/>
    <col min="5" max="9" width="25.28515625" style="83" customWidth="1"/>
  </cols>
  <sheetData>
    <row r="1" spans="1:9" ht="42" customHeight="1" x14ac:dyDescent="0.25">
      <c r="A1" s="126" t="s">
        <v>33</v>
      </c>
      <c r="B1" s="126"/>
      <c r="C1" s="126"/>
      <c r="D1" s="126"/>
      <c r="E1" s="126"/>
      <c r="F1" s="126"/>
      <c r="G1" s="126"/>
      <c r="H1" s="126"/>
      <c r="I1" s="126"/>
    </row>
    <row r="2" spans="1:9" ht="18" x14ac:dyDescent="0.25">
      <c r="A2" s="3"/>
      <c r="B2" s="3"/>
      <c r="C2" s="3"/>
      <c r="D2" s="3"/>
      <c r="E2" s="73"/>
      <c r="F2" s="73"/>
      <c r="G2" s="73"/>
      <c r="H2" s="84"/>
      <c r="I2" s="84"/>
    </row>
    <row r="3" spans="1:9" ht="18" customHeight="1" x14ac:dyDescent="0.25">
      <c r="A3" s="108" t="s">
        <v>18</v>
      </c>
      <c r="B3" s="110"/>
      <c r="C3" s="110"/>
      <c r="D3" s="110"/>
      <c r="E3" s="110"/>
      <c r="F3" s="110"/>
      <c r="G3" s="110"/>
      <c r="H3" s="110"/>
      <c r="I3" s="110"/>
    </row>
    <row r="4" spans="1:9" ht="18" x14ac:dyDescent="0.25">
      <c r="A4" s="3"/>
      <c r="B4" s="3"/>
      <c r="C4" s="3"/>
      <c r="D4" s="3"/>
      <c r="E4" s="73"/>
      <c r="F4" s="73"/>
      <c r="G4" s="73"/>
      <c r="H4" s="84"/>
      <c r="I4" s="84"/>
    </row>
    <row r="5" spans="1:9" ht="25.5" x14ac:dyDescent="0.25">
      <c r="A5" s="145" t="s">
        <v>20</v>
      </c>
      <c r="B5" s="146"/>
      <c r="C5" s="147"/>
      <c r="D5" s="17" t="s">
        <v>21</v>
      </c>
      <c r="E5" s="85" t="s">
        <v>36</v>
      </c>
      <c r="F5" s="74" t="s">
        <v>37</v>
      </c>
      <c r="G5" s="74" t="s">
        <v>34</v>
      </c>
      <c r="H5" s="74" t="s">
        <v>27</v>
      </c>
      <c r="I5" s="74" t="s">
        <v>35</v>
      </c>
    </row>
    <row r="6" spans="1:9" ht="25.5" x14ac:dyDescent="0.25">
      <c r="A6" s="142" t="s">
        <v>98</v>
      </c>
      <c r="B6" s="143"/>
      <c r="C6" s="144"/>
      <c r="D6" s="70" t="s">
        <v>99</v>
      </c>
      <c r="E6" s="75">
        <f>E7+E11+E15+E19</f>
        <v>123314.04999999999</v>
      </c>
      <c r="F6" s="75">
        <f t="shared" ref="F6:I6" si="0">F7+F11+F15+F19</f>
        <v>123314.44999999998</v>
      </c>
      <c r="G6" s="75">
        <f t="shared" si="0"/>
        <v>203315</v>
      </c>
      <c r="H6" s="75">
        <f t="shared" si="0"/>
        <v>203315</v>
      </c>
      <c r="I6" s="75">
        <f t="shared" si="0"/>
        <v>203315</v>
      </c>
    </row>
    <row r="7" spans="1:9" x14ac:dyDescent="0.25">
      <c r="A7" s="136" t="s">
        <v>100</v>
      </c>
      <c r="B7" s="137"/>
      <c r="C7" s="138"/>
      <c r="D7" s="71" t="s">
        <v>101</v>
      </c>
      <c r="E7" s="76">
        <f t="shared" ref="E7:I7" si="1">E8</f>
        <v>29063.919999999998</v>
      </c>
      <c r="F7" s="76">
        <f t="shared" si="1"/>
        <v>56081.7</v>
      </c>
      <c r="G7" s="76">
        <f t="shared" si="1"/>
        <v>85700</v>
      </c>
      <c r="H7" s="76">
        <f t="shared" si="1"/>
        <v>85700</v>
      </c>
      <c r="I7" s="76">
        <f t="shared" si="1"/>
        <v>85700</v>
      </c>
    </row>
    <row r="8" spans="1:9" x14ac:dyDescent="0.25">
      <c r="A8" s="139" t="s">
        <v>102</v>
      </c>
      <c r="B8" s="140"/>
      <c r="C8" s="141"/>
      <c r="D8" s="72" t="s">
        <v>103</v>
      </c>
      <c r="E8" s="77">
        <f>SUM(E10)</f>
        <v>29063.919999999998</v>
      </c>
      <c r="F8" s="77">
        <f t="shared" ref="F8:I8" si="2">SUM(F10)</f>
        <v>56081.7</v>
      </c>
      <c r="G8" s="77">
        <f t="shared" si="2"/>
        <v>85700</v>
      </c>
      <c r="H8" s="77">
        <f t="shared" si="2"/>
        <v>85700</v>
      </c>
      <c r="I8" s="77">
        <f t="shared" si="2"/>
        <v>85700</v>
      </c>
    </row>
    <row r="9" spans="1:9" x14ac:dyDescent="0.25">
      <c r="A9" s="130">
        <v>3</v>
      </c>
      <c r="B9" s="131"/>
      <c r="C9" s="132"/>
      <c r="D9" s="24" t="s">
        <v>10</v>
      </c>
      <c r="E9" s="78"/>
      <c r="F9" s="78"/>
      <c r="G9" s="78"/>
      <c r="H9" s="78"/>
      <c r="I9" s="78"/>
    </row>
    <row r="10" spans="1:9" ht="25.5" customHeight="1" x14ac:dyDescent="0.25">
      <c r="A10" s="63">
        <v>32</v>
      </c>
      <c r="B10" s="64"/>
      <c r="C10" s="65"/>
      <c r="D10" s="62" t="s">
        <v>22</v>
      </c>
      <c r="E10" s="78">
        <v>29063.919999999998</v>
      </c>
      <c r="F10" s="79">
        <v>56081.7</v>
      </c>
      <c r="G10" s="79">
        <v>85700</v>
      </c>
      <c r="H10" s="79">
        <v>85700</v>
      </c>
      <c r="I10" s="79">
        <v>85700</v>
      </c>
    </row>
    <row r="11" spans="1:9" ht="25.5" customHeight="1" x14ac:dyDescent="0.25">
      <c r="A11" s="136" t="s">
        <v>104</v>
      </c>
      <c r="B11" s="137"/>
      <c r="C11" s="138"/>
      <c r="D11" s="71" t="s">
        <v>105</v>
      </c>
      <c r="E11" s="76">
        <f t="shared" ref="E11:I11" si="3">E12</f>
        <v>67294.12</v>
      </c>
      <c r="F11" s="76">
        <f t="shared" si="3"/>
        <v>49779.7</v>
      </c>
      <c r="G11" s="76">
        <f t="shared" si="3"/>
        <v>50929</v>
      </c>
      <c r="H11" s="76">
        <f t="shared" si="3"/>
        <v>50929</v>
      </c>
      <c r="I11" s="76">
        <f t="shared" si="3"/>
        <v>50929</v>
      </c>
    </row>
    <row r="12" spans="1:9" ht="15" customHeight="1" x14ac:dyDescent="0.25">
      <c r="A12" s="139" t="s">
        <v>102</v>
      </c>
      <c r="B12" s="140"/>
      <c r="C12" s="141"/>
      <c r="D12" s="72" t="s">
        <v>103</v>
      </c>
      <c r="E12" s="77">
        <f>SUM(E14)</f>
        <v>67294.12</v>
      </c>
      <c r="F12" s="77">
        <f t="shared" ref="F12:I12" si="4">SUM(F14)</f>
        <v>49779.7</v>
      </c>
      <c r="G12" s="77">
        <f t="shared" si="4"/>
        <v>50929</v>
      </c>
      <c r="H12" s="77">
        <f t="shared" si="4"/>
        <v>50929</v>
      </c>
      <c r="I12" s="77">
        <f t="shared" si="4"/>
        <v>50929</v>
      </c>
    </row>
    <row r="13" spans="1:9" x14ac:dyDescent="0.25">
      <c r="A13" s="130">
        <v>4</v>
      </c>
      <c r="B13" s="131"/>
      <c r="C13" s="132"/>
      <c r="D13" s="62" t="s">
        <v>12</v>
      </c>
      <c r="E13" s="78"/>
      <c r="F13" s="78"/>
      <c r="G13" s="78"/>
      <c r="H13" s="78"/>
      <c r="I13" s="78"/>
    </row>
    <row r="14" spans="1:9" ht="25.5" x14ac:dyDescent="0.25">
      <c r="A14" s="63">
        <v>42</v>
      </c>
      <c r="B14" s="64"/>
      <c r="C14" s="65"/>
      <c r="D14" s="55" t="s">
        <v>31</v>
      </c>
      <c r="E14" s="78">
        <v>67294.12</v>
      </c>
      <c r="F14" s="79">
        <v>49779.7</v>
      </c>
      <c r="G14" s="79">
        <v>50929</v>
      </c>
      <c r="H14" s="79">
        <v>50929</v>
      </c>
      <c r="I14" s="86">
        <v>50929</v>
      </c>
    </row>
    <row r="15" spans="1:9" ht="25.5" customHeight="1" x14ac:dyDescent="0.25">
      <c r="A15" s="136" t="s">
        <v>106</v>
      </c>
      <c r="B15" s="137"/>
      <c r="C15" s="138"/>
      <c r="D15" s="71" t="s">
        <v>107</v>
      </c>
      <c r="E15" s="76">
        <f t="shared" ref="E15:I15" si="5">E16</f>
        <v>20173.87</v>
      </c>
      <c r="F15" s="76">
        <f t="shared" si="5"/>
        <v>7963.37</v>
      </c>
      <c r="G15" s="76">
        <f t="shared" si="5"/>
        <v>54963</v>
      </c>
      <c r="H15" s="76">
        <f t="shared" si="5"/>
        <v>54963</v>
      </c>
      <c r="I15" s="76">
        <f t="shared" si="5"/>
        <v>54963</v>
      </c>
    </row>
    <row r="16" spans="1:9" ht="15" customHeight="1" x14ac:dyDescent="0.25">
      <c r="A16" s="139" t="s">
        <v>102</v>
      </c>
      <c r="B16" s="140"/>
      <c r="C16" s="141"/>
      <c r="D16" s="72" t="s">
        <v>103</v>
      </c>
      <c r="E16" s="77">
        <f>SUM(E18)</f>
        <v>20173.87</v>
      </c>
      <c r="F16" s="77">
        <f t="shared" ref="F16:I16" si="6">SUM(F18)</f>
        <v>7963.37</v>
      </c>
      <c r="G16" s="77">
        <f t="shared" si="6"/>
        <v>54963</v>
      </c>
      <c r="H16" s="77">
        <f t="shared" si="6"/>
        <v>54963</v>
      </c>
      <c r="I16" s="77">
        <f t="shared" si="6"/>
        <v>54963</v>
      </c>
    </row>
    <row r="17" spans="1:9" x14ac:dyDescent="0.25">
      <c r="A17" s="130">
        <v>4</v>
      </c>
      <c r="B17" s="131"/>
      <c r="C17" s="132"/>
      <c r="D17" s="62" t="s">
        <v>12</v>
      </c>
      <c r="E17" s="78"/>
      <c r="F17" s="78"/>
      <c r="G17" s="78"/>
      <c r="H17" s="78"/>
      <c r="I17" s="78"/>
    </row>
    <row r="18" spans="1:9" ht="25.5" x14ac:dyDescent="0.25">
      <c r="A18" s="133">
        <v>45</v>
      </c>
      <c r="B18" s="134"/>
      <c r="C18" s="135"/>
      <c r="D18" s="55" t="s">
        <v>82</v>
      </c>
      <c r="E18" s="78">
        <v>20173.87</v>
      </c>
      <c r="F18" s="79">
        <v>7963.37</v>
      </c>
      <c r="G18" s="80">
        <v>54963</v>
      </c>
      <c r="H18" s="79">
        <v>54963</v>
      </c>
      <c r="I18" s="79">
        <v>54963</v>
      </c>
    </row>
    <row r="19" spans="1:9" ht="25.5" customHeight="1" x14ac:dyDescent="0.25">
      <c r="A19" s="136" t="s">
        <v>108</v>
      </c>
      <c r="B19" s="137"/>
      <c r="C19" s="138"/>
      <c r="D19" s="71" t="s">
        <v>109</v>
      </c>
      <c r="E19" s="76">
        <f>E20</f>
        <v>6782.1399999999994</v>
      </c>
      <c r="F19" s="76">
        <f>F20</f>
        <v>9489.68</v>
      </c>
      <c r="G19" s="76">
        <f>G20</f>
        <v>11723</v>
      </c>
      <c r="H19" s="76">
        <f>H20</f>
        <v>11723</v>
      </c>
      <c r="I19" s="76">
        <f>I20</f>
        <v>11723</v>
      </c>
    </row>
    <row r="20" spans="1:9" ht="15" customHeight="1" x14ac:dyDescent="0.25">
      <c r="A20" s="139" t="s">
        <v>102</v>
      </c>
      <c r="B20" s="140"/>
      <c r="C20" s="141"/>
      <c r="D20" s="72" t="s">
        <v>103</v>
      </c>
      <c r="E20" s="77">
        <f>SUM(E22:E24)</f>
        <v>6782.1399999999994</v>
      </c>
      <c r="F20" s="77">
        <f t="shared" ref="F20:I20" si="7">SUM(F22:F24)</f>
        <v>9489.68</v>
      </c>
      <c r="G20" s="77">
        <f t="shared" si="7"/>
        <v>11723</v>
      </c>
      <c r="H20" s="77">
        <f t="shared" si="7"/>
        <v>11723</v>
      </c>
      <c r="I20" s="77">
        <f t="shared" si="7"/>
        <v>11723</v>
      </c>
    </row>
    <row r="21" spans="1:9" x14ac:dyDescent="0.25">
      <c r="A21" s="54">
        <v>3</v>
      </c>
      <c r="B21" s="56"/>
      <c r="C21" s="57"/>
      <c r="D21" s="55" t="s">
        <v>10</v>
      </c>
      <c r="E21" s="78"/>
      <c r="F21" s="78"/>
      <c r="G21" s="78"/>
      <c r="H21" s="78"/>
      <c r="I21" s="78"/>
    </row>
    <row r="22" spans="1:9" ht="24.75" customHeight="1" x14ac:dyDescent="0.25">
      <c r="A22" s="133">
        <v>32</v>
      </c>
      <c r="B22" s="134"/>
      <c r="C22" s="135"/>
      <c r="D22" s="62" t="s">
        <v>22</v>
      </c>
      <c r="E22" s="78">
        <v>4977.1099999999997</v>
      </c>
      <c r="F22" s="79">
        <v>4977.1099999999997</v>
      </c>
      <c r="G22" s="79">
        <v>8250</v>
      </c>
      <c r="H22" s="79">
        <v>8250</v>
      </c>
      <c r="I22" s="86">
        <v>8250</v>
      </c>
    </row>
    <row r="23" spans="1:9" x14ac:dyDescent="0.25">
      <c r="A23" s="130">
        <v>4</v>
      </c>
      <c r="B23" s="131"/>
      <c r="C23" s="132"/>
      <c r="D23" s="62" t="s">
        <v>12</v>
      </c>
      <c r="E23" s="78"/>
      <c r="F23" s="78"/>
      <c r="G23" s="78"/>
      <c r="H23" s="78"/>
      <c r="I23" s="78"/>
    </row>
    <row r="24" spans="1:9" ht="25.5" x14ac:dyDescent="0.25">
      <c r="A24" s="133">
        <v>42</v>
      </c>
      <c r="B24" s="134"/>
      <c r="C24" s="135"/>
      <c r="D24" s="55" t="s">
        <v>31</v>
      </c>
      <c r="E24" s="78">
        <v>1805.03</v>
      </c>
      <c r="F24" s="79">
        <v>4512.57</v>
      </c>
      <c r="G24" s="79">
        <v>3473</v>
      </c>
      <c r="H24" s="79">
        <v>3473</v>
      </c>
      <c r="I24" s="79">
        <v>3473</v>
      </c>
    </row>
    <row r="25" spans="1:9" ht="25.5" x14ac:dyDescent="0.25">
      <c r="A25" s="142" t="s">
        <v>110</v>
      </c>
      <c r="B25" s="143"/>
      <c r="C25" s="144"/>
      <c r="D25" s="70" t="s">
        <v>111</v>
      </c>
      <c r="E25" s="75">
        <f>E26+E31+E42+E66+E87+E92+E79+E83</f>
        <v>2402184.6900000004</v>
      </c>
      <c r="F25" s="75">
        <f t="shared" ref="F25:I25" si="8">F26+F31+F42+F66+F87+F92+F79+F83</f>
        <v>2714599</v>
      </c>
      <c r="G25" s="75">
        <f t="shared" si="8"/>
        <v>3021390</v>
      </c>
      <c r="H25" s="75">
        <f t="shared" si="8"/>
        <v>3125254</v>
      </c>
      <c r="I25" s="75">
        <f t="shared" si="8"/>
        <v>3278199</v>
      </c>
    </row>
    <row r="26" spans="1:9" ht="30" customHeight="1" x14ac:dyDescent="0.25">
      <c r="A26" s="136" t="s">
        <v>112</v>
      </c>
      <c r="B26" s="137"/>
      <c r="C26" s="138"/>
      <c r="D26" s="71" t="s">
        <v>113</v>
      </c>
      <c r="E26" s="76">
        <f>E27</f>
        <v>18153.830000000002</v>
      </c>
      <c r="F26" s="76">
        <f t="shared" ref="F26:I27" si="9">F27</f>
        <v>18153</v>
      </c>
      <c r="G26" s="76">
        <f t="shared" si="9"/>
        <v>18153</v>
      </c>
      <c r="H26" s="76">
        <f t="shared" si="9"/>
        <v>18153</v>
      </c>
      <c r="I26" s="76">
        <f t="shared" si="9"/>
        <v>18153</v>
      </c>
    </row>
    <row r="27" spans="1:9" ht="15" customHeight="1" x14ac:dyDescent="0.25">
      <c r="A27" s="139" t="s">
        <v>114</v>
      </c>
      <c r="B27" s="140"/>
      <c r="C27" s="141"/>
      <c r="D27" s="72" t="s">
        <v>115</v>
      </c>
      <c r="E27" s="77">
        <f>E28</f>
        <v>18153.830000000002</v>
      </c>
      <c r="F27" s="77">
        <f t="shared" si="9"/>
        <v>18153</v>
      </c>
      <c r="G27" s="77">
        <f t="shared" si="9"/>
        <v>18153</v>
      </c>
      <c r="H27" s="77">
        <f t="shared" si="9"/>
        <v>18153</v>
      </c>
      <c r="I27" s="77">
        <f t="shared" si="9"/>
        <v>18153</v>
      </c>
    </row>
    <row r="28" spans="1:9" x14ac:dyDescent="0.25">
      <c r="A28" s="130">
        <v>3</v>
      </c>
      <c r="B28" s="131"/>
      <c r="C28" s="132"/>
      <c r="D28" s="62" t="s">
        <v>10</v>
      </c>
      <c r="E28" s="78">
        <f>SUM(E29:E30)</f>
        <v>18153.830000000002</v>
      </c>
      <c r="F28" s="78">
        <f t="shared" ref="F28:I28" si="10">SUM(F29:F30)</f>
        <v>18153</v>
      </c>
      <c r="G28" s="78">
        <f t="shared" si="10"/>
        <v>18153</v>
      </c>
      <c r="H28" s="78">
        <f t="shared" si="10"/>
        <v>18153</v>
      </c>
      <c r="I28" s="78">
        <f t="shared" si="10"/>
        <v>18153</v>
      </c>
    </row>
    <row r="29" spans="1:9" x14ac:dyDescent="0.25">
      <c r="A29" s="133">
        <v>31</v>
      </c>
      <c r="B29" s="134"/>
      <c r="C29" s="135"/>
      <c r="D29" s="66" t="s">
        <v>11</v>
      </c>
      <c r="E29" s="78">
        <v>14835.76</v>
      </c>
      <c r="F29" s="78">
        <v>14835</v>
      </c>
      <c r="G29" s="78">
        <v>14835</v>
      </c>
      <c r="H29" s="78">
        <v>14835</v>
      </c>
      <c r="I29" s="78">
        <v>14835</v>
      </c>
    </row>
    <row r="30" spans="1:9" x14ac:dyDescent="0.25">
      <c r="A30" s="133">
        <v>32</v>
      </c>
      <c r="B30" s="134"/>
      <c r="C30" s="135"/>
      <c r="D30" s="66" t="s">
        <v>22</v>
      </c>
      <c r="E30" s="78">
        <v>3318.07</v>
      </c>
      <c r="F30" s="78">
        <v>3318</v>
      </c>
      <c r="G30" s="78">
        <v>3318</v>
      </c>
      <c r="H30" s="78">
        <v>3318</v>
      </c>
      <c r="I30" s="78">
        <v>3318</v>
      </c>
    </row>
    <row r="31" spans="1:9" ht="25.5" customHeight="1" x14ac:dyDescent="0.25">
      <c r="A31" s="136" t="s">
        <v>116</v>
      </c>
      <c r="B31" s="137"/>
      <c r="C31" s="138"/>
      <c r="D31" s="71" t="s">
        <v>117</v>
      </c>
      <c r="E31" s="76">
        <f>E32</f>
        <v>1981387.9400000002</v>
      </c>
      <c r="F31" s="76">
        <f t="shared" ref="F31:I31" si="11">F32</f>
        <v>2121264</v>
      </c>
      <c r="G31" s="76">
        <f t="shared" si="11"/>
        <v>2480274</v>
      </c>
      <c r="H31" s="76">
        <f t="shared" si="11"/>
        <v>2604288</v>
      </c>
      <c r="I31" s="76">
        <f t="shared" si="11"/>
        <v>2734503</v>
      </c>
    </row>
    <row r="32" spans="1:9" ht="15" customHeight="1" x14ac:dyDescent="0.25">
      <c r="A32" s="139" t="s">
        <v>118</v>
      </c>
      <c r="B32" s="140"/>
      <c r="C32" s="141"/>
      <c r="D32" s="72" t="s">
        <v>119</v>
      </c>
      <c r="E32" s="77">
        <f>E33+E39</f>
        <v>1981387.9400000002</v>
      </c>
      <c r="F32" s="77">
        <f t="shared" ref="F32:I32" si="12">F33+F39</f>
        <v>2121264</v>
      </c>
      <c r="G32" s="77">
        <f t="shared" si="12"/>
        <v>2480274</v>
      </c>
      <c r="H32" s="77">
        <f t="shared" si="12"/>
        <v>2604288</v>
      </c>
      <c r="I32" s="77">
        <f t="shared" si="12"/>
        <v>2734503</v>
      </c>
    </row>
    <row r="33" spans="1:9" x14ac:dyDescent="0.25">
      <c r="A33" s="130">
        <v>3</v>
      </c>
      <c r="B33" s="131"/>
      <c r="C33" s="132"/>
      <c r="D33" s="62" t="s">
        <v>10</v>
      </c>
      <c r="E33" s="78">
        <f>SUM(E34:E38)</f>
        <v>1964443.4000000001</v>
      </c>
      <c r="F33" s="78">
        <f t="shared" ref="F33:I33" si="13">SUM(F34:F38)</f>
        <v>2118049</v>
      </c>
      <c r="G33" s="78">
        <f t="shared" si="13"/>
        <v>2480274</v>
      </c>
      <c r="H33" s="78">
        <f t="shared" si="13"/>
        <v>2604288</v>
      </c>
      <c r="I33" s="78">
        <f t="shared" si="13"/>
        <v>2734503</v>
      </c>
    </row>
    <row r="34" spans="1:9" ht="25.5" customHeight="1" x14ac:dyDescent="0.25">
      <c r="A34" s="133">
        <v>31</v>
      </c>
      <c r="B34" s="134"/>
      <c r="C34" s="135"/>
      <c r="D34" s="62" t="s">
        <v>11</v>
      </c>
      <c r="E34" s="78">
        <v>1417167.23</v>
      </c>
      <c r="F34" s="79">
        <v>1571126</v>
      </c>
      <c r="G34" s="79">
        <v>1853332</v>
      </c>
      <c r="H34" s="79">
        <v>1945999</v>
      </c>
      <c r="I34" s="86">
        <v>2043299</v>
      </c>
    </row>
    <row r="35" spans="1:9" ht="25.5" customHeight="1" x14ac:dyDescent="0.25">
      <c r="A35" s="67">
        <v>32</v>
      </c>
      <c r="B35" s="68"/>
      <c r="C35" s="69"/>
      <c r="D35" s="66" t="s">
        <v>22</v>
      </c>
      <c r="E35" s="78">
        <v>543363.72</v>
      </c>
      <c r="F35" s="79">
        <v>542133</v>
      </c>
      <c r="G35" s="79">
        <v>623442</v>
      </c>
      <c r="H35" s="79">
        <v>654614</v>
      </c>
      <c r="I35" s="86">
        <v>687345</v>
      </c>
    </row>
    <row r="36" spans="1:9" ht="25.5" customHeight="1" x14ac:dyDescent="0.25">
      <c r="A36" s="67">
        <v>34</v>
      </c>
      <c r="B36" s="68"/>
      <c r="C36" s="69"/>
      <c r="D36" s="66" t="s">
        <v>81</v>
      </c>
      <c r="E36" s="78">
        <v>3888.87</v>
      </c>
      <c r="F36" s="79">
        <v>4075</v>
      </c>
      <c r="G36" s="79">
        <v>3500</v>
      </c>
      <c r="H36" s="79">
        <v>3675</v>
      </c>
      <c r="I36" s="86">
        <v>3859</v>
      </c>
    </row>
    <row r="37" spans="1:9" ht="25.5" customHeight="1" x14ac:dyDescent="0.25">
      <c r="A37" s="67">
        <v>37</v>
      </c>
      <c r="B37" s="68"/>
      <c r="C37" s="69"/>
      <c r="D37" s="66" t="s">
        <v>142</v>
      </c>
      <c r="E37" s="78">
        <v>0</v>
      </c>
      <c r="F37" s="79">
        <v>0</v>
      </c>
      <c r="G37" s="79">
        <v>0</v>
      </c>
      <c r="H37" s="79">
        <v>0</v>
      </c>
      <c r="I37" s="86">
        <v>0</v>
      </c>
    </row>
    <row r="38" spans="1:9" ht="25.5" customHeight="1" x14ac:dyDescent="0.25">
      <c r="A38" s="133">
        <v>38</v>
      </c>
      <c r="B38" s="134"/>
      <c r="C38" s="135"/>
      <c r="D38" s="62" t="s">
        <v>143</v>
      </c>
      <c r="E38" s="78">
        <v>23.58</v>
      </c>
      <c r="F38" s="79">
        <v>715</v>
      </c>
      <c r="G38" s="79">
        <v>0</v>
      </c>
      <c r="H38" s="79">
        <v>0</v>
      </c>
      <c r="I38" s="86">
        <v>0</v>
      </c>
    </row>
    <row r="39" spans="1:9" x14ac:dyDescent="0.25">
      <c r="A39" s="130">
        <v>4</v>
      </c>
      <c r="B39" s="131"/>
      <c r="C39" s="132"/>
      <c r="D39" s="66" t="s">
        <v>12</v>
      </c>
      <c r="E39" s="78">
        <f>SUM(E40:E41)</f>
        <v>16944.54</v>
      </c>
      <c r="F39" s="78">
        <f t="shared" ref="F39:I39" si="14">SUM(F40:F41)</f>
        <v>3215</v>
      </c>
      <c r="G39" s="78">
        <f t="shared" si="14"/>
        <v>0</v>
      </c>
      <c r="H39" s="78">
        <f t="shared" si="14"/>
        <v>0</v>
      </c>
      <c r="I39" s="78">
        <f t="shared" si="14"/>
        <v>0</v>
      </c>
    </row>
    <row r="40" spans="1:9" ht="25.5" x14ac:dyDescent="0.25">
      <c r="A40" s="133">
        <v>42</v>
      </c>
      <c r="B40" s="134"/>
      <c r="C40" s="135"/>
      <c r="D40" s="66" t="s">
        <v>31</v>
      </c>
      <c r="E40" s="78">
        <v>14787.79</v>
      </c>
      <c r="F40" s="78">
        <v>3215</v>
      </c>
      <c r="G40" s="78">
        <v>0</v>
      </c>
      <c r="H40" s="78">
        <v>0</v>
      </c>
      <c r="I40" s="78">
        <v>0</v>
      </c>
    </row>
    <row r="41" spans="1:9" ht="25.5" x14ac:dyDescent="0.25">
      <c r="A41" s="133">
        <v>45</v>
      </c>
      <c r="B41" s="134"/>
      <c r="C41" s="135"/>
      <c r="D41" s="66" t="s">
        <v>82</v>
      </c>
      <c r="E41" s="78">
        <v>2156.75</v>
      </c>
      <c r="F41" s="81">
        <v>0</v>
      </c>
      <c r="G41" s="81">
        <v>0</v>
      </c>
      <c r="H41" s="81">
        <v>0</v>
      </c>
      <c r="I41" s="81">
        <v>0</v>
      </c>
    </row>
    <row r="42" spans="1:9" ht="25.5" customHeight="1" x14ac:dyDescent="0.25">
      <c r="A42" s="136" t="s">
        <v>120</v>
      </c>
      <c r="B42" s="137"/>
      <c r="C42" s="138"/>
      <c r="D42" s="71" t="s">
        <v>147</v>
      </c>
      <c r="E42" s="76">
        <f>E43+E54+E57+E63</f>
        <v>257949.60999999996</v>
      </c>
      <c r="F42" s="76">
        <f>F43+F54+F57+F63</f>
        <v>328580</v>
      </c>
      <c r="G42" s="76">
        <f>G43+G54+G57+G63</f>
        <v>255040</v>
      </c>
      <c r="H42" s="76">
        <f>H43+H54+H57+H63</f>
        <v>244604</v>
      </c>
      <c r="I42" s="76">
        <f>I43+I54+I57+I63</f>
        <v>256533</v>
      </c>
    </row>
    <row r="43" spans="1:9" ht="15" customHeight="1" x14ac:dyDescent="0.25">
      <c r="A43" s="139" t="s">
        <v>121</v>
      </c>
      <c r="B43" s="140"/>
      <c r="C43" s="141"/>
      <c r="D43" s="72" t="s">
        <v>122</v>
      </c>
      <c r="E43" s="77">
        <f>E44+E51</f>
        <v>242140.70999999996</v>
      </c>
      <c r="F43" s="77">
        <f t="shared" ref="F43:I43" si="15">F44+F51</f>
        <v>289352</v>
      </c>
      <c r="G43" s="77">
        <f t="shared" si="15"/>
        <v>227240</v>
      </c>
      <c r="H43" s="77">
        <f t="shared" si="15"/>
        <v>238604</v>
      </c>
      <c r="I43" s="77">
        <f t="shared" si="15"/>
        <v>250533</v>
      </c>
    </row>
    <row r="44" spans="1:9" x14ac:dyDescent="0.25">
      <c r="A44" s="130">
        <v>3</v>
      </c>
      <c r="B44" s="131"/>
      <c r="C44" s="132"/>
      <c r="D44" s="62" t="s">
        <v>10</v>
      </c>
      <c r="E44" s="78">
        <f>SUM(E45:E50)</f>
        <v>219969.68999999997</v>
      </c>
      <c r="F44" s="78">
        <f t="shared" ref="F44:I44" si="16">SUM(F45:F50)</f>
        <v>270955</v>
      </c>
      <c r="G44" s="78">
        <f t="shared" si="16"/>
        <v>217240</v>
      </c>
      <c r="H44" s="78">
        <f t="shared" si="16"/>
        <v>228104</v>
      </c>
      <c r="I44" s="78">
        <f t="shared" si="16"/>
        <v>239508</v>
      </c>
    </row>
    <row r="45" spans="1:9" ht="25.5" customHeight="1" x14ac:dyDescent="0.25">
      <c r="A45" s="133">
        <v>31</v>
      </c>
      <c r="B45" s="134"/>
      <c r="C45" s="135"/>
      <c r="D45" s="62" t="s">
        <v>11</v>
      </c>
      <c r="E45" s="78">
        <v>85283.25</v>
      </c>
      <c r="F45" s="79">
        <v>141470</v>
      </c>
      <c r="G45" s="79">
        <v>121735</v>
      </c>
      <c r="H45" s="79">
        <v>127822</v>
      </c>
      <c r="I45" s="86">
        <v>134213</v>
      </c>
    </row>
    <row r="46" spans="1:9" ht="25.5" customHeight="1" x14ac:dyDescent="0.25">
      <c r="A46" s="133">
        <v>32</v>
      </c>
      <c r="B46" s="134"/>
      <c r="C46" s="135"/>
      <c r="D46" s="62" t="s">
        <v>22</v>
      </c>
      <c r="E46" s="78">
        <v>132214.60999999999</v>
      </c>
      <c r="F46" s="79">
        <v>126755</v>
      </c>
      <c r="G46" s="79">
        <v>92645</v>
      </c>
      <c r="H46" s="79">
        <v>97279</v>
      </c>
      <c r="I46" s="86">
        <v>102141</v>
      </c>
    </row>
    <row r="47" spans="1:9" ht="25.5" customHeight="1" x14ac:dyDescent="0.25">
      <c r="A47" s="67">
        <v>34</v>
      </c>
      <c r="B47" s="68"/>
      <c r="C47" s="69"/>
      <c r="D47" s="66" t="s">
        <v>81</v>
      </c>
      <c r="E47" s="78">
        <v>401.36</v>
      </c>
      <c r="F47" s="79">
        <v>0</v>
      </c>
      <c r="G47" s="79">
        <v>0</v>
      </c>
      <c r="H47" s="79">
        <v>0</v>
      </c>
      <c r="I47" s="86">
        <v>0</v>
      </c>
    </row>
    <row r="48" spans="1:9" ht="25.5" customHeight="1" x14ac:dyDescent="0.25">
      <c r="A48" s="67">
        <v>36</v>
      </c>
      <c r="B48" s="68"/>
      <c r="C48" s="69"/>
      <c r="D48" s="66" t="s">
        <v>144</v>
      </c>
      <c r="E48" s="78">
        <v>0</v>
      </c>
      <c r="F48" s="79">
        <v>0</v>
      </c>
      <c r="G48" s="79">
        <v>0</v>
      </c>
      <c r="H48" s="79">
        <v>0</v>
      </c>
      <c r="I48" s="86">
        <v>0</v>
      </c>
    </row>
    <row r="49" spans="1:9" ht="25.5" customHeight="1" x14ac:dyDescent="0.25">
      <c r="A49" s="67">
        <v>37</v>
      </c>
      <c r="B49" s="68"/>
      <c r="C49" s="69"/>
      <c r="D49" s="66" t="s">
        <v>142</v>
      </c>
      <c r="E49" s="78">
        <v>1937.75</v>
      </c>
      <c r="F49" s="79">
        <v>2230</v>
      </c>
      <c r="G49" s="79">
        <v>1860</v>
      </c>
      <c r="H49" s="79">
        <v>1953</v>
      </c>
      <c r="I49" s="86">
        <v>2051</v>
      </c>
    </row>
    <row r="50" spans="1:9" ht="25.5" customHeight="1" x14ac:dyDescent="0.25">
      <c r="A50" s="133">
        <v>38</v>
      </c>
      <c r="B50" s="134"/>
      <c r="C50" s="135"/>
      <c r="D50" s="62" t="s">
        <v>143</v>
      </c>
      <c r="E50" s="78">
        <v>132.72</v>
      </c>
      <c r="F50" s="79">
        <v>500</v>
      </c>
      <c r="G50" s="79">
        <v>1000</v>
      </c>
      <c r="H50" s="79">
        <v>1050</v>
      </c>
      <c r="I50" s="86">
        <v>1103</v>
      </c>
    </row>
    <row r="51" spans="1:9" x14ac:dyDescent="0.25">
      <c r="A51" s="130">
        <v>4</v>
      </c>
      <c r="B51" s="131"/>
      <c r="C51" s="132"/>
      <c r="D51" s="62" t="s">
        <v>12</v>
      </c>
      <c r="E51" s="78">
        <f>SUM(E52:E53)</f>
        <v>22171.02</v>
      </c>
      <c r="F51" s="78">
        <f t="shared" ref="F51:I51" si="17">SUM(F52:F53)</f>
        <v>18397</v>
      </c>
      <c r="G51" s="78">
        <f t="shared" si="17"/>
        <v>10000</v>
      </c>
      <c r="H51" s="78">
        <f t="shared" si="17"/>
        <v>10500</v>
      </c>
      <c r="I51" s="78">
        <f t="shared" si="17"/>
        <v>11025</v>
      </c>
    </row>
    <row r="52" spans="1:9" ht="25.5" customHeight="1" x14ac:dyDescent="0.25">
      <c r="A52" s="133">
        <v>42</v>
      </c>
      <c r="B52" s="134"/>
      <c r="C52" s="135"/>
      <c r="D52" s="62" t="s">
        <v>31</v>
      </c>
      <c r="E52" s="78">
        <v>6741.99</v>
      </c>
      <c r="F52" s="79">
        <v>18397</v>
      </c>
      <c r="G52" s="79">
        <v>10000</v>
      </c>
      <c r="H52" s="79">
        <v>10500</v>
      </c>
      <c r="I52" s="86">
        <v>11025</v>
      </c>
    </row>
    <row r="53" spans="1:9" ht="25.5" customHeight="1" x14ac:dyDescent="0.25">
      <c r="A53" s="133">
        <v>45</v>
      </c>
      <c r="B53" s="134"/>
      <c r="C53" s="135"/>
      <c r="D53" s="62" t="s">
        <v>82</v>
      </c>
      <c r="E53" s="78">
        <v>15429.03</v>
      </c>
      <c r="F53" s="79">
        <v>0</v>
      </c>
      <c r="G53" s="79">
        <v>0</v>
      </c>
      <c r="H53" s="79">
        <v>0</v>
      </c>
      <c r="I53" s="86">
        <v>0</v>
      </c>
    </row>
    <row r="54" spans="1:9" ht="15" customHeight="1" x14ac:dyDescent="0.25">
      <c r="A54" s="139" t="s">
        <v>118</v>
      </c>
      <c r="B54" s="140"/>
      <c r="C54" s="141"/>
      <c r="D54" s="72" t="s">
        <v>119</v>
      </c>
      <c r="E54" s="77">
        <f>E55</f>
        <v>0</v>
      </c>
      <c r="F54" s="77">
        <f t="shared" ref="F54:I54" si="18">F55</f>
        <v>13670</v>
      </c>
      <c r="G54" s="77">
        <f t="shared" si="18"/>
        <v>0</v>
      </c>
      <c r="H54" s="77">
        <f t="shared" si="18"/>
        <v>0</v>
      </c>
      <c r="I54" s="77">
        <f t="shared" si="18"/>
        <v>0</v>
      </c>
    </row>
    <row r="55" spans="1:9" x14ac:dyDescent="0.25">
      <c r="A55" s="130">
        <v>3</v>
      </c>
      <c r="B55" s="131"/>
      <c r="C55" s="132"/>
      <c r="D55" s="62" t="s">
        <v>10</v>
      </c>
      <c r="E55" s="78">
        <f>SUM(E56)</f>
        <v>0</v>
      </c>
      <c r="F55" s="78">
        <f t="shared" ref="F55:I55" si="19">SUM(F56)</f>
        <v>13670</v>
      </c>
      <c r="G55" s="78">
        <f t="shared" si="19"/>
        <v>0</v>
      </c>
      <c r="H55" s="78">
        <f t="shared" si="19"/>
        <v>0</v>
      </c>
      <c r="I55" s="78">
        <f t="shared" si="19"/>
        <v>0</v>
      </c>
    </row>
    <row r="56" spans="1:9" ht="25.5" customHeight="1" x14ac:dyDescent="0.25">
      <c r="A56" s="133">
        <v>32</v>
      </c>
      <c r="B56" s="134"/>
      <c r="C56" s="135"/>
      <c r="D56" s="62" t="s">
        <v>22</v>
      </c>
      <c r="E56" s="78"/>
      <c r="F56" s="79">
        <v>13670</v>
      </c>
      <c r="G56" s="79"/>
      <c r="H56" s="79"/>
      <c r="I56" s="86"/>
    </row>
    <row r="57" spans="1:9" ht="15" customHeight="1" x14ac:dyDescent="0.25">
      <c r="A57" s="139" t="s">
        <v>125</v>
      </c>
      <c r="B57" s="140"/>
      <c r="C57" s="141"/>
      <c r="D57" s="72" t="s">
        <v>126</v>
      </c>
      <c r="E57" s="77">
        <f>E58+E61</f>
        <v>6423.5</v>
      </c>
      <c r="F57" s="77">
        <f t="shared" ref="F57:I57" si="20">F58+F61</f>
        <v>21576</v>
      </c>
      <c r="G57" s="77">
        <f t="shared" si="20"/>
        <v>24800</v>
      </c>
      <c r="H57" s="77">
        <f t="shared" si="20"/>
        <v>3000</v>
      </c>
      <c r="I57" s="77">
        <f t="shared" si="20"/>
        <v>3000</v>
      </c>
    </row>
    <row r="58" spans="1:9" x14ac:dyDescent="0.25">
      <c r="A58" s="130">
        <v>3</v>
      </c>
      <c r="B58" s="131"/>
      <c r="C58" s="132"/>
      <c r="D58" s="62" t="s">
        <v>10</v>
      </c>
      <c r="E58" s="78">
        <f>SUM(E59:E60)</f>
        <v>2032.5</v>
      </c>
      <c r="F58" s="78">
        <f t="shared" ref="F58:I58" si="21">SUM(F59:F60)</f>
        <v>18846</v>
      </c>
      <c r="G58" s="78">
        <f t="shared" si="21"/>
        <v>14300</v>
      </c>
      <c r="H58" s="78">
        <f t="shared" si="21"/>
        <v>1000</v>
      </c>
      <c r="I58" s="78">
        <f t="shared" si="21"/>
        <v>1000</v>
      </c>
    </row>
    <row r="59" spans="1:9" ht="25.5" customHeight="1" x14ac:dyDescent="0.25">
      <c r="A59" s="133">
        <v>31</v>
      </c>
      <c r="B59" s="134"/>
      <c r="C59" s="135"/>
      <c r="D59" s="62" t="s">
        <v>11</v>
      </c>
      <c r="E59" s="78">
        <v>0</v>
      </c>
      <c r="F59" s="79">
        <v>4247</v>
      </c>
      <c r="G59" s="79">
        <v>3168</v>
      </c>
      <c r="H59" s="79">
        <v>0</v>
      </c>
      <c r="I59" s="86">
        <v>0</v>
      </c>
    </row>
    <row r="60" spans="1:9" x14ac:dyDescent="0.25">
      <c r="A60" s="133">
        <v>32</v>
      </c>
      <c r="B60" s="134"/>
      <c r="C60" s="135"/>
      <c r="D60" s="66" t="s">
        <v>22</v>
      </c>
      <c r="E60" s="78">
        <v>2032.5</v>
      </c>
      <c r="F60" s="78">
        <v>14599</v>
      </c>
      <c r="G60" s="78">
        <v>11132</v>
      </c>
      <c r="H60" s="78">
        <v>1000</v>
      </c>
      <c r="I60" s="78">
        <v>1000</v>
      </c>
    </row>
    <row r="61" spans="1:9" x14ac:dyDescent="0.25">
      <c r="A61" s="130">
        <v>4</v>
      </c>
      <c r="B61" s="131"/>
      <c r="C61" s="132"/>
      <c r="D61" s="66" t="s">
        <v>12</v>
      </c>
      <c r="E61" s="78">
        <f>E62</f>
        <v>4391</v>
      </c>
      <c r="F61" s="78">
        <f t="shared" ref="F61:I61" si="22">F62</f>
        <v>2730</v>
      </c>
      <c r="G61" s="78">
        <f t="shared" si="22"/>
        <v>10500</v>
      </c>
      <c r="H61" s="78">
        <f t="shared" si="22"/>
        <v>2000</v>
      </c>
      <c r="I61" s="78">
        <f t="shared" si="22"/>
        <v>2000</v>
      </c>
    </row>
    <row r="62" spans="1:9" ht="25.5" customHeight="1" x14ac:dyDescent="0.25">
      <c r="A62" s="133">
        <v>42</v>
      </c>
      <c r="B62" s="134"/>
      <c r="C62" s="135"/>
      <c r="D62" s="66" t="s">
        <v>31</v>
      </c>
      <c r="E62" s="78">
        <v>4391</v>
      </c>
      <c r="F62" s="79">
        <v>2730</v>
      </c>
      <c r="G62" s="79">
        <v>10500</v>
      </c>
      <c r="H62" s="79">
        <v>2000</v>
      </c>
      <c r="I62" s="86">
        <v>2000</v>
      </c>
    </row>
    <row r="63" spans="1:9" ht="25.5" x14ac:dyDescent="0.25">
      <c r="A63" s="139" t="s">
        <v>127</v>
      </c>
      <c r="B63" s="140"/>
      <c r="C63" s="141"/>
      <c r="D63" s="72" t="s">
        <v>128</v>
      </c>
      <c r="E63" s="77">
        <f>E64</f>
        <v>9385.4</v>
      </c>
      <c r="F63" s="77">
        <f t="shared" ref="F63:I64" si="23">F64</f>
        <v>3982</v>
      </c>
      <c r="G63" s="77">
        <f t="shared" si="23"/>
        <v>3000</v>
      </c>
      <c r="H63" s="77">
        <f t="shared" si="23"/>
        <v>3000</v>
      </c>
      <c r="I63" s="77">
        <f t="shared" si="23"/>
        <v>3000</v>
      </c>
    </row>
    <row r="64" spans="1:9" x14ac:dyDescent="0.25">
      <c r="A64" s="130">
        <v>4</v>
      </c>
      <c r="B64" s="131"/>
      <c r="C64" s="132"/>
      <c r="D64" s="62" t="s">
        <v>12</v>
      </c>
      <c r="E64" s="78">
        <f>E65</f>
        <v>9385.4</v>
      </c>
      <c r="F64" s="78">
        <f t="shared" si="23"/>
        <v>3982</v>
      </c>
      <c r="G64" s="78">
        <f t="shared" si="23"/>
        <v>3000</v>
      </c>
      <c r="H64" s="78">
        <f t="shared" si="23"/>
        <v>3000</v>
      </c>
      <c r="I64" s="78">
        <f t="shared" si="23"/>
        <v>3000</v>
      </c>
    </row>
    <row r="65" spans="1:9" ht="25.5" customHeight="1" x14ac:dyDescent="0.25">
      <c r="A65" s="133">
        <v>42</v>
      </c>
      <c r="B65" s="134"/>
      <c r="C65" s="135"/>
      <c r="D65" s="62" t="s">
        <v>31</v>
      </c>
      <c r="E65" s="78">
        <v>9385.4</v>
      </c>
      <c r="F65" s="79">
        <v>3982</v>
      </c>
      <c r="G65" s="79">
        <v>3000</v>
      </c>
      <c r="H65" s="79">
        <v>3000</v>
      </c>
      <c r="I65" s="86">
        <v>3000</v>
      </c>
    </row>
    <row r="66" spans="1:9" ht="38.25" customHeight="1" x14ac:dyDescent="0.25">
      <c r="A66" s="136" t="s">
        <v>129</v>
      </c>
      <c r="B66" s="137"/>
      <c r="C66" s="138"/>
      <c r="D66" s="71" t="s">
        <v>130</v>
      </c>
      <c r="E66" s="76">
        <f>E67+E74</f>
        <v>105895.91</v>
      </c>
      <c r="F66" s="76">
        <f t="shared" ref="F66:I66" si="24">F67+F74</f>
        <v>217403</v>
      </c>
      <c r="G66" s="76">
        <f t="shared" si="24"/>
        <v>225724</v>
      </c>
      <c r="H66" s="76">
        <f t="shared" si="24"/>
        <v>216010</v>
      </c>
      <c r="I66" s="76">
        <f t="shared" si="24"/>
        <v>226811</v>
      </c>
    </row>
    <row r="67" spans="1:9" ht="15" customHeight="1" x14ac:dyDescent="0.25">
      <c r="A67" s="139" t="s">
        <v>123</v>
      </c>
      <c r="B67" s="140"/>
      <c r="C67" s="141"/>
      <c r="D67" s="72" t="s">
        <v>124</v>
      </c>
      <c r="E67" s="77">
        <f>E68+E71</f>
        <v>57653.14</v>
      </c>
      <c r="F67" s="77">
        <f t="shared" ref="F67:I67" si="25">F68+F71</f>
        <v>73347</v>
      </c>
      <c r="G67" s="77">
        <f t="shared" si="25"/>
        <v>96465</v>
      </c>
      <c r="H67" s="77">
        <f t="shared" si="25"/>
        <v>80288</v>
      </c>
      <c r="I67" s="77">
        <f t="shared" si="25"/>
        <v>84303</v>
      </c>
    </row>
    <row r="68" spans="1:9" x14ac:dyDescent="0.25">
      <c r="A68" s="130">
        <v>3</v>
      </c>
      <c r="B68" s="131"/>
      <c r="C68" s="132"/>
      <c r="D68" s="62" t="s">
        <v>10</v>
      </c>
      <c r="E68" s="78">
        <f>SUM(E69:E70)</f>
        <v>49059.89</v>
      </c>
      <c r="F68" s="78">
        <f t="shared" ref="F68:I68" si="26">SUM(F69:F70)</f>
        <v>37777</v>
      </c>
      <c r="G68" s="78">
        <f t="shared" si="26"/>
        <v>49920</v>
      </c>
      <c r="H68" s="78">
        <f t="shared" si="26"/>
        <v>52416</v>
      </c>
      <c r="I68" s="78">
        <f t="shared" si="26"/>
        <v>55037</v>
      </c>
    </row>
    <row r="69" spans="1:9" ht="25.5" customHeight="1" x14ac:dyDescent="0.25">
      <c r="A69" s="133">
        <v>31</v>
      </c>
      <c r="B69" s="134"/>
      <c r="C69" s="135"/>
      <c r="D69" s="62" t="s">
        <v>11</v>
      </c>
      <c r="E69" s="78">
        <v>34762.53</v>
      </c>
      <c r="F69" s="79">
        <v>22824</v>
      </c>
      <c r="G69" s="79">
        <v>17620</v>
      </c>
      <c r="H69" s="79">
        <v>18501</v>
      </c>
      <c r="I69" s="86">
        <v>19426</v>
      </c>
    </row>
    <row r="70" spans="1:9" ht="25.5" customHeight="1" x14ac:dyDescent="0.25">
      <c r="A70" s="133">
        <v>32</v>
      </c>
      <c r="B70" s="134"/>
      <c r="C70" s="135"/>
      <c r="D70" s="62" t="s">
        <v>22</v>
      </c>
      <c r="E70" s="78">
        <v>14297.36</v>
      </c>
      <c r="F70" s="79">
        <v>14953</v>
      </c>
      <c r="G70" s="79">
        <v>32300</v>
      </c>
      <c r="H70" s="79">
        <v>33915</v>
      </c>
      <c r="I70" s="86">
        <v>35611</v>
      </c>
    </row>
    <row r="71" spans="1:9" x14ac:dyDescent="0.25">
      <c r="A71" s="130">
        <v>4</v>
      </c>
      <c r="B71" s="131"/>
      <c r="C71" s="132"/>
      <c r="D71" s="62" t="s">
        <v>12</v>
      </c>
      <c r="E71" s="78">
        <f>SUM(E72:E73)</f>
        <v>8593.25</v>
      </c>
      <c r="F71" s="78">
        <f t="shared" ref="F71:I71" si="27">SUM(F72:F73)</f>
        <v>35570</v>
      </c>
      <c r="G71" s="78">
        <f t="shared" si="27"/>
        <v>46545</v>
      </c>
      <c r="H71" s="78">
        <f t="shared" si="27"/>
        <v>27872</v>
      </c>
      <c r="I71" s="78">
        <f t="shared" si="27"/>
        <v>29266</v>
      </c>
    </row>
    <row r="72" spans="1:9" ht="25.5" customHeight="1" x14ac:dyDescent="0.25">
      <c r="A72" s="133">
        <v>42</v>
      </c>
      <c r="B72" s="134"/>
      <c r="C72" s="135"/>
      <c r="D72" s="62" t="s">
        <v>31</v>
      </c>
      <c r="E72" s="78"/>
      <c r="F72" s="79"/>
      <c r="G72" s="79"/>
      <c r="H72" s="79"/>
      <c r="I72" s="86"/>
    </row>
    <row r="73" spans="1:9" ht="25.5" customHeight="1" x14ac:dyDescent="0.25">
      <c r="A73" s="133">
        <v>45</v>
      </c>
      <c r="B73" s="134"/>
      <c r="C73" s="135"/>
      <c r="D73" s="62" t="s">
        <v>82</v>
      </c>
      <c r="E73" s="78">
        <v>8593.25</v>
      </c>
      <c r="F73" s="79">
        <v>35570</v>
      </c>
      <c r="G73" s="79">
        <v>46545</v>
      </c>
      <c r="H73" s="79">
        <v>27872</v>
      </c>
      <c r="I73" s="86">
        <v>29266</v>
      </c>
    </row>
    <row r="74" spans="1:9" ht="15" customHeight="1" x14ac:dyDescent="0.25">
      <c r="A74" s="139" t="s">
        <v>131</v>
      </c>
      <c r="B74" s="140"/>
      <c r="C74" s="141"/>
      <c r="D74" s="72" t="s">
        <v>132</v>
      </c>
      <c r="E74" s="77">
        <f>E75</f>
        <v>48242.770000000004</v>
      </c>
      <c r="F74" s="77">
        <f t="shared" ref="F74:I74" si="28">F75</f>
        <v>144056</v>
      </c>
      <c r="G74" s="77">
        <f t="shared" si="28"/>
        <v>129259</v>
      </c>
      <c r="H74" s="77">
        <f t="shared" si="28"/>
        <v>135722</v>
      </c>
      <c r="I74" s="77">
        <f t="shared" si="28"/>
        <v>142508</v>
      </c>
    </row>
    <row r="75" spans="1:9" x14ac:dyDescent="0.25">
      <c r="A75" s="130">
        <v>3</v>
      </c>
      <c r="B75" s="131"/>
      <c r="C75" s="132"/>
      <c r="D75" s="62" t="s">
        <v>10</v>
      </c>
      <c r="E75" s="78">
        <f>SUM(E76:E78)</f>
        <v>48242.770000000004</v>
      </c>
      <c r="F75" s="78">
        <f t="shared" ref="F75:I75" si="29">SUM(F76:F78)</f>
        <v>144056</v>
      </c>
      <c r="G75" s="78">
        <f t="shared" si="29"/>
        <v>129259</v>
      </c>
      <c r="H75" s="78">
        <f t="shared" si="29"/>
        <v>135722</v>
      </c>
      <c r="I75" s="78">
        <f t="shared" si="29"/>
        <v>142508</v>
      </c>
    </row>
    <row r="76" spans="1:9" ht="25.5" customHeight="1" x14ac:dyDescent="0.25">
      <c r="A76" s="133">
        <v>31</v>
      </c>
      <c r="B76" s="134"/>
      <c r="C76" s="135"/>
      <c r="D76" s="62" t="s">
        <v>11</v>
      </c>
      <c r="E76" s="78">
        <v>19924.939999999999</v>
      </c>
      <c r="F76" s="79">
        <v>107194</v>
      </c>
      <c r="G76" s="79">
        <v>115496</v>
      </c>
      <c r="H76" s="79">
        <v>121271</v>
      </c>
      <c r="I76" s="86">
        <v>127334</v>
      </c>
    </row>
    <row r="77" spans="1:9" ht="25.5" customHeight="1" x14ac:dyDescent="0.25">
      <c r="A77" s="133">
        <v>32</v>
      </c>
      <c r="B77" s="134"/>
      <c r="C77" s="135"/>
      <c r="D77" s="62" t="s">
        <v>22</v>
      </c>
      <c r="E77" s="78">
        <v>28317.83</v>
      </c>
      <c r="F77" s="79">
        <v>35269</v>
      </c>
      <c r="G77" s="79">
        <v>8985</v>
      </c>
      <c r="H77" s="79">
        <v>9434</v>
      </c>
      <c r="I77" s="86">
        <v>9906</v>
      </c>
    </row>
    <row r="78" spans="1:9" ht="25.5" customHeight="1" x14ac:dyDescent="0.25">
      <c r="A78" s="133">
        <v>37</v>
      </c>
      <c r="B78" s="134"/>
      <c r="C78" s="135"/>
      <c r="D78" s="62" t="s">
        <v>142</v>
      </c>
      <c r="E78" s="87">
        <v>0</v>
      </c>
      <c r="F78" s="79">
        <v>1593</v>
      </c>
      <c r="G78" s="79">
        <v>4778</v>
      </c>
      <c r="H78" s="79">
        <v>5017</v>
      </c>
      <c r="I78" s="86">
        <v>5268</v>
      </c>
    </row>
    <row r="79" spans="1:9" ht="25.5" customHeight="1" x14ac:dyDescent="0.25">
      <c r="A79" s="136" t="s">
        <v>145</v>
      </c>
      <c r="B79" s="137"/>
      <c r="C79" s="138"/>
      <c r="D79" s="71" t="s">
        <v>146</v>
      </c>
      <c r="E79" s="76">
        <f t="shared" ref="E79:I79" si="30">E80</f>
        <v>2962.24</v>
      </c>
      <c r="F79" s="76">
        <f t="shared" si="30"/>
        <v>0</v>
      </c>
      <c r="G79" s="76">
        <f t="shared" si="30"/>
        <v>0</v>
      </c>
      <c r="H79" s="76">
        <f t="shared" si="30"/>
        <v>0</v>
      </c>
      <c r="I79" s="76">
        <f t="shared" si="30"/>
        <v>0</v>
      </c>
    </row>
    <row r="80" spans="1:9" ht="15" customHeight="1" x14ac:dyDescent="0.25">
      <c r="A80" s="139" t="s">
        <v>139</v>
      </c>
      <c r="B80" s="140"/>
      <c r="C80" s="141"/>
      <c r="D80" s="72" t="s">
        <v>124</v>
      </c>
      <c r="E80" s="77">
        <f>SUM(E82)</f>
        <v>2962.24</v>
      </c>
      <c r="F80" s="77">
        <f t="shared" ref="F80:I80" si="31">SUM(F82)</f>
        <v>0</v>
      </c>
      <c r="G80" s="77">
        <f t="shared" si="31"/>
        <v>0</v>
      </c>
      <c r="H80" s="77">
        <f t="shared" si="31"/>
        <v>0</v>
      </c>
      <c r="I80" s="77">
        <f t="shared" si="31"/>
        <v>0</v>
      </c>
    </row>
    <row r="81" spans="1:9" x14ac:dyDescent="0.25">
      <c r="A81" s="130">
        <v>4</v>
      </c>
      <c r="B81" s="131"/>
      <c r="C81" s="132"/>
      <c r="D81" s="66" t="s">
        <v>12</v>
      </c>
      <c r="E81" s="78"/>
      <c r="F81" s="78"/>
      <c r="G81" s="78"/>
      <c r="H81" s="78"/>
      <c r="I81" s="78"/>
    </row>
    <row r="82" spans="1:9" ht="25.5" customHeight="1" x14ac:dyDescent="0.25">
      <c r="A82" s="133">
        <v>45</v>
      </c>
      <c r="B82" s="134"/>
      <c r="C82" s="135"/>
      <c r="D82" s="66" t="s">
        <v>82</v>
      </c>
      <c r="E82" s="78">
        <v>2962.24</v>
      </c>
      <c r="F82" s="79"/>
      <c r="G82" s="79"/>
      <c r="H82" s="79"/>
      <c r="I82" s="86"/>
    </row>
    <row r="83" spans="1:9" ht="25.5" customHeight="1" x14ac:dyDescent="0.25">
      <c r="A83" s="136" t="s">
        <v>140</v>
      </c>
      <c r="B83" s="137"/>
      <c r="C83" s="138"/>
      <c r="D83" s="71" t="s">
        <v>141</v>
      </c>
      <c r="E83" s="76">
        <f t="shared" ref="E83:I83" si="32">E84</f>
        <v>0</v>
      </c>
      <c r="F83" s="76">
        <f t="shared" si="32"/>
        <v>0</v>
      </c>
      <c r="G83" s="76">
        <f t="shared" si="32"/>
        <v>13000</v>
      </c>
      <c r="H83" s="76">
        <f t="shared" si="32"/>
        <v>13000</v>
      </c>
      <c r="I83" s="76">
        <f t="shared" si="32"/>
        <v>13000</v>
      </c>
    </row>
    <row r="84" spans="1:9" ht="15" customHeight="1" x14ac:dyDescent="0.25">
      <c r="A84" s="139" t="s">
        <v>114</v>
      </c>
      <c r="B84" s="140"/>
      <c r="C84" s="141"/>
      <c r="D84" s="72" t="s">
        <v>115</v>
      </c>
      <c r="E84" s="77">
        <f>SUM(E86)</f>
        <v>0</v>
      </c>
      <c r="F84" s="77">
        <f t="shared" ref="F84:I84" si="33">SUM(F86)</f>
        <v>0</v>
      </c>
      <c r="G84" s="77">
        <f t="shared" si="33"/>
        <v>13000</v>
      </c>
      <c r="H84" s="77">
        <f t="shared" si="33"/>
        <v>13000</v>
      </c>
      <c r="I84" s="77">
        <f t="shared" si="33"/>
        <v>13000</v>
      </c>
    </row>
    <row r="85" spans="1:9" x14ac:dyDescent="0.25">
      <c r="A85" s="130">
        <v>3</v>
      </c>
      <c r="B85" s="131"/>
      <c r="C85" s="132"/>
      <c r="D85" s="62" t="s">
        <v>10</v>
      </c>
      <c r="E85" s="78"/>
      <c r="F85" s="78"/>
      <c r="G85" s="78"/>
      <c r="H85" s="78"/>
      <c r="I85" s="78"/>
    </row>
    <row r="86" spans="1:9" ht="25.5" customHeight="1" x14ac:dyDescent="0.25">
      <c r="A86" s="133">
        <v>32</v>
      </c>
      <c r="B86" s="134"/>
      <c r="C86" s="135"/>
      <c r="D86" s="62" t="s">
        <v>22</v>
      </c>
      <c r="E86" s="78">
        <v>0</v>
      </c>
      <c r="F86" s="79">
        <v>0</v>
      </c>
      <c r="G86" s="79">
        <v>13000</v>
      </c>
      <c r="H86" s="79">
        <v>13000</v>
      </c>
      <c r="I86" s="86">
        <v>13000</v>
      </c>
    </row>
    <row r="87" spans="1:9" ht="25.5" customHeight="1" x14ac:dyDescent="0.25">
      <c r="A87" s="136" t="s">
        <v>133</v>
      </c>
      <c r="B87" s="137"/>
      <c r="C87" s="138"/>
      <c r="D87" s="71" t="s">
        <v>134</v>
      </c>
      <c r="E87" s="76">
        <f t="shared" ref="E87:I87" si="34">E88</f>
        <v>22562.880000000001</v>
      </c>
      <c r="F87" s="76">
        <f t="shared" si="34"/>
        <v>22563</v>
      </c>
      <c r="G87" s="76">
        <f t="shared" si="34"/>
        <v>22563</v>
      </c>
      <c r="H87" s="76">
        <f t="shared" si="34"/>
        <v>22563</v>
      </c>
      <c r="I87" s="76">
        <f t="shared" si="34"/>
        <v>22563</v>
      </c>
    </row>
    <row r="88" spans="1:9" ht="15" customHeight="1" x14ac:dyDescent="0.25">
      <c r="A88" s="139" t="s">
        <v>114</v>
      </c>
      <c r="B88" s="140"/>
      <c r="C88" s="141"/>
      <c r="D88" s="72" t="s">
        <v>115</v>
      </c>
      <c r="E88" s="77">
        <f>SUM(E90:E91)</f>
        <v>22562.880000000001</v>
      </c>
      <c r="F88" s="77">
        <f t="shared" ref="F88:I88" si="35">SUM(F90:F91)</f>
        <v>22563</v>
      </c>
      <c r="G88" s="77">
        <f t="shared" si="35"/>
        <v>22563</v>
      </c>
      <c r="H88" s="77">
        <f t="shared" si="35"/>
        <v>22563</v>
      </c>
      <c r="I88" s="77">
        <f t="shared" si="35"/>
        <v>22563</v>
      </c>
    </row>
    <row r="89" spans="1:9" x14ac:dyDescent="0.25">
      <c r="A89" s="130">
        <v>3</v>
      </c>
      <c r="B89" s="131"/>
      <c r="C89" s="132"/>
      <c r="D89" s="62" t="s">
        <v>10</v>
      </c>
      <c r="E89" s="78"/>
      <c r="F89" s="78"/>
      <c r="G89" s="78"/>
      <c r="H89" s="78"/>
      <c r="I89" s="78"/>
    </row>
    <row r="90" spans="1:9" ht="25.5" customHeight="1" x14ac:dyDescent="0.25">
      <c r="A90" s="133">
        <v>31</v>
      </c>
      <c r="B90" s="134"/>
      <c r="C90" s="135"/>
      <c r="D90" s="62" t="s">
        <v>11</v>
      </c>
      <c r="E90" s="78">
        <v>22562.880000000001</v>
      </c>
      <c r="F90" s="79">
        <v>22563</v>
      </c>
      <c r="G90" s="79">
        <v>22563</v>
      </c>
      <c r="H90" s="79">
        <v>22563</v>
      </c>
      <c r="I90" s="86">
        <v>22563</v>
      </c>
    </row>
    <row r="91" spans="1:9" ht="25.5" customHeight="1" x14ac:dyDescent="0.25">
      <c r="A91" s="133">
        <v>32</v>
      </c>
      <c r="B91" s="134"/>
      <c r="C91" s="135"/>
      <c r="D91" s="62" t="s">
        <v>22</v>
      </c>
      <c r="E91" s="78"/>
      <c r="F91" s="79"/>
      <c r="G91" s="79"/>
      <c r="H91" s="79"/>
      <c r="I91" s="86"/>
    </row>
    <row r="92" spans="1:9" ht="14.25" customHeight="1" x14ac:dyDescent="0.25">
      <c r="A92" s="136" t="s">
        <v>135</v>
      </c>
      <c r="B92" s="137"/>
      <c r="C92" s="138"/>
      <c r="D92" s="71" t="s">
        <v>136</v>
      </c>
      <c r="E92" s="76">
        <f>E93</f>
        <v>13272.279999999999</v>
      </c>
      <c r="F92" s="76">
        <f t="shared" ref="F92:I92" si="36">F93</f>
        <v>6636</v>
      </c>
      <c r="G92" s="76">
        <f t="shared" si="36"/>
        <v>6636</v>
      </c>
      <c r="H92" s="76">
        <f t="shared" si="36"/>
        <v>6636</v>
      </c>
      <c r="I92" s="76">
        <f t="shared" si="36"/>
        <v>6636</v>
      </c>
    </row>
    <row r="93" spans="1:9" ht="14.25" customHeight="1" x14ac:dyDescent="0.25">
      <c r="A93" s="139" t="s">
        <v>114</v>
      </c>
      <c r="B93" s="140"/>
      <c r="C93" s="141"/>
      <c r="D93" s="72" t="s">
        <v>115</v>
      </c>
      <c r="E93" s="77">
        <f>E95+E97</f>
        <v>13272.279999999999</v>
      </c>
      <c r="F93" s="77">
        <f t="shared" ref="F93:I93" si="37">F95+F97</f>
        <v>6636</v>
      </c>
      <c r="G93" s="77">
        <f t="shared" si="37"/>
        <v>6636</v>
      </c>
      <c r="H93" s="77">
        <f t="shared" si="37"/>
        <v>6636</v>
      </c>
      <c r="I93" s="77">
        <f t="shared" si="37"/>
        <v>6636</v>
      </c>
    </row>
    <row r="94" spans="1:9" x14ac:dyDescent="0.25">
      <c r="A94" s="130">
        <v>3</v>
      </c>
      <c r="B94" s="131"/>
      <c r="C94" s="132"/>
      <c r="D94" s="62" t="s">
        <v>10</v>
      </c>
      <c r="E94" s="78"/>
      <c r="F94" s="78"/>
      <c r="G94" s="78"/>
      <c r="H94" s="78"/>
      <c r="I94" s="78"/>
    </row>
    <row r="95" spans="1:9" ht="25.5" customHeight="1" x14ac:dyDescent="0.25">
      <c r="A95" s="133">
        <v>31</v>
      </c>
      <c r="B95" s="134"/>
      <c r="C95" s="135"/>
      <c r="D95" s="62" t="s">
        <v>11</v>
      </c>
      <c r="E95" s="78">
        <v>5575.08</v>
      </c>
      <c r="F95" s="79">
        <v>6636</v>
      </c>
      <c r="G95" s="79">
        <v>6636</v>
      </c>
      <c r="H95" s="79">
        <v>6636</v>
      </c>
      <c r="I95" s="86">
        <v>6636</v>
      </c>
    </row>
    <row r="96" spans="1:9" x14ac:dyDescent="0.25">
      <c r="A96" s="130">
        <v>4</v>
      </c>
      <c r="B96" s="131"/>
      <c r="C96" s="132"/>
      <c r="D96" s="66" t="s">
        <v>12</v>
      </c>
      <c r="E96" s="78">
        <f>SUM(E97:E98)</f>
        <v>7697.2</v>
      </c>
      <c r="F96" s="78">
        <f t="shared" ref="F96" si="38">SUM(F97:F98)</f>
        <v>0</v>
      </c>
      <c r="G96" s="78">
        <f t="shared" ref="G96" si="39">SUM(G97:G98)</f>
        <v>0</v>
      </c>
      <c r="H96" s="78">
        <f t="shared" ref="H96" si="40">SUM(H97:H98)</f>
        <v>0</v>
      </c>
      <c r="I96" s="78">
        <f t="shared" ref="I96" si="41">SUM(I97:I98)</f>
        <v>0</v>
      </c>
    </row>
    <row r="97" spans="1:9" ht="25.5" customHeight="1" x14ac:dyDescent="0.25">
      <c r="A97" s="133">
        <v>42</v>
      </c>
      <c r="B97" s="134"/>
      <c r="C97" s="135"/>
      <c r="D97" s="66" t="s">
        <v>31</v>
      </c>
      <c r="E97" s="78">
        <v>7697.2</v>
      </c>
      <c r="F97" s="79"/>
      <c r="G97" s="79"/>
      <c r="H97" s="79"/>
      <c r="I97" s="86"/>
    </row>
    <row r="99" spans="1:9" x14ac:dyDescent="0.25">
      <c r="E99" s="82">
        <f>E6+E25</f>
        <v>2525498.7400000002</v>
      </c>
      <c r="F99" s="82">
        <f>F6+F25</f>
        <v>2837913.45</v>
      </c>
      <c r="G99" s="82">
        <f>G6+G25</f>
        <v>3224705</v>
      </c>
      <c r="H99" s="82">
        <f>H6+H25</f>
        <v>3328569</v>
      </c>
      <c r="I99" s="82">
        <f>I6+I25</f>
        <v>3481514</v>
      </c>
    </row>
    <row r="101" spans="1:9" x14ac:dyDescent="0.25">
      <c r="A101" t="s">
        <v>153</v>
      </c>
      <c r="H101" s="83" t="s">
        <v>151</v>
      </c>
    </row>
    <row r="102" spans="1:9" x14ac:dyDescent="0.25">
      <c r="H102" s="83" t="s">
        <v>154</v>
      </c>
    </row>
  </sheetData>
  <mergeCells count="86">
    <mergeCell ref="A52:C52"/>
    <mergeCell ref="A51:C51"/>
    <mergeCell ref="A53:C53"/>
    <mergeCell ref="A54:C54"/>
    <mergeCell ref="A55:C55"/>
    <mergeCell ref="A30:C30"/>
    <mergeCell ref="A11:C11"/>
    <mergeCell ref="A12:C12"/>
    <mergeCell ref="A15:C15"/>
    <mergeCell ref="A16:C16"/>
    <mergeCell ref="A18:C18"/>
    <mergeCell ref="A19:C19"/>
    <mergeCell ref="A20:C20"/>
    <mergeCell ref="A22:C22"/>
    <mergeCell ref="A24:C24"/>
    <mergeCell ref="A29:C29"/>
    <mergeCell ref="A13:C13"/>
    <mergeCell ref="A17:C17"/>
    <mergeCell ref="A23:C23"/>
    <mergeCell ref="A1:I1"/>
    <mergeCell ref="A3:I3"/>
    <mergeCell ref="A5:C5"/>
    <mergeCell ref="A8:C8"/>
    <mergeCell ref="A9:C9"/>
    <mergeCell ref="A6:C6"/>
    <mergeCell ref="A7:C7"/>
    <mergeCell ref="A95:C95"/>
    <mergeCell ref="A25:C25"/>
    <mergeCell ref="A26:C26"/>
    <mergeCell ref="A27:C27"/>
    <mergeCell ref="A28:C28"/>
    <mergeCell ref="A34:C34"/>
    <mergeCell ref="A38:C38"/>
    <mergeCell ref="A46:C46"/>
    <mergeCell ref="A31:C31"/>
    <mergeCell ref="A32:C32"/>
    <mergeCell ref="A33:C33"/>
    <mergeCell ref="A42:C42"/>
    <mergeCell ref="A43:C43"/>
    <mergeCell ref="A44:C44"/>
    <mergeCell ref="A45:C45"/>
    <mergeCell ref="A50:C50"/>
    <mergeCell ref="A59:C59"/>
    <mergeCell ref="A63:C63"/>
    <mergeCell ref="A65:C65"/>
    <mergeCell ref="A56:C56"/>
    <mergeCell ref="A57:C57"/>
    <mergeCell ref="A58:C58"/>
    <mergeCell ref="A64:C64"/>
    <mergeCell ref="A86:C86"/>
    <mergeCell ref="A91:C91"/>
    <mergeCell ref="A68:C68"/>
    <mergeCell ref="A69:C69"/>
    <mergeCell ref="A70:C70"/>
    <mergeCell ref="A72:C72"/>
    <mergeCell ref="A74:C74"/>
    <mergeCell ref="A73:C73"/>
    <mergeCell ref="A75:C75"/>
    <mergeCell ref="A90:C90"/>
    <mergeCell ref="A71:C71"/>
    <mergeCell ref="A84:C84"/>
    <mergeCell ref="A82:C82"/>
    <mergeCell ref="A66:C66"/>
    <mergeCell ref="A67:C67"/>
    <mergeCell ref="A85:C85"/>
    <mergeCell ref="A78:C78"/>
    <mergeCell ref="A79:C79"/>
    <mergeCell ref="A80:C80"/>
    <mergeCell ref="A81:C81"/>
    <mergeCell ref="A83:C83"/>
    <mergeCell ref="A96:C96"/>
    <mergeCell ref="A97:C97"/>
    <mergeCell ref="A39:C39"/>
    <mergeCell ref="A41:C41"/>
    <mergeCell ref="A40:C40"/>
    <mergeCell ref="A61:C61"/>
    <mergeCell ref="A62:C62"/>
    <mergeCell ref="A60:C60"/>
    <mergeCell ref="A92:C92"/>
    <mergeCell ref="A93:C93"/>
    <mergeCell ref="A94:C94"/>
    <mergeCell ref="A76:C76"/>
    <mergeCell ref="A77:C77"/>
    <mergeCell ref="A87:C87"/>
    <mergeCell ref="A88:C88"/>
    <mergeCell ref="A89:C89"/>
  </mergeCells>
  <pageMargins left="0.25" right="0.25" top="0.75" bottom="0.75" header="0.3" footer="0.3"/>
  <pageSetup paperSize="9" scale="75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8</vt:i4>
      </vt:variant>
    </vt:vector>
  </HeadingPairs>
  <TitlesOfParts>
    <vt:vector size="8" baseType="lpstr">
      <vt:lpstr>SAŽETAK</vt:lpstr>
      <vt:lpstr> Račun prihoda i rashoda</vt:lpstr>
      <vt:lpstr>Prihodi i rashodi po izvorima</vt:lpstr>
      <vt:lpstr>Rashodi prema funkcijskoj kl</vt:lpstr>
      <vt:lpstr>Račun financiranja</vt:lpstr>
      <vt:lpstr>Račun financiranja po izvorima</vt:lpstr>
      <vt:lpstr>POSEBNI DIO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Korisnik</cp:lastModifiedBy>
  <cp:lastPrinted>2023-11-16T11:00:48Z</cp:lastPrinted>
  <dcterms:created xsi:type="dcterms:W3CDTF">2022-08-12T12:51:27Z</dcterms:created>
  <dcterms:modified xsi:type="dcterms:W3CDTF">2023-11-16T11:05:55Z</dcterms:modified>
</cp:coreProperties>
</file>