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Dokumenti\FINANCIJSKI IZVJEŠTAJI 2024\IZVRŠENJE 01.-06.2024\Polugodišnji izvještaj o izvršenju financijskog plana DZK N.N.85-23\"/>
    </mc:Choice>
  </mc:AlternateContent>
  <bookViews>
    <workbookView xWindow="0" yWindow="0" windowWidth="23970" windowHeight="9600"/>
  </bookViews>
  <sheets>
    <sheet name="SAŽETAK" sheetId="1" r:id="rId1"/>
    <sheet name=" Račun prihoda i rashoda" sheetId="3" r:id="rId2"/>
    <sheet name="Rashodi i prihodi prema izvoru" sheetId="8" r:id="rId3"/>
    <sheet name="Rashodi prema funkcijskoj k " sheetId="11" r:id="rId4"/>
    <sheet name="Račun financiranja " sheetId="9" r:id="rId5"/>
    <sheet name="Račun fin prema izvorima f" sheetId="10" r:id="rId6"/>
    <sheet name="Programska klasifikacija" sheetId="12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8" i="12" l="1"/>
  <c r="J306" i="12"/>
  <c r="J305" i="12"/>
  <c r="J304" i="12"/>
  <c r="J303" i="12"/>
  <c r="J302" i="12"/>
  <c r="J301" i="12"/>
  <c r="J297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77" i="12"/>
  <c r="J276" i="12"/>
  <c r="J273" i="12"/>
  <c r="J270" i="12"/>
  <c r="J269" i="12"/>
  <c r="J267" i="12"/>
  <c r="J266" i="12"/>
  <c r="J264" i="12"/>
  <c r="J263" i="12"/>
  <c r="J262" i="12"/>
  <c r="J261" i="12"/>
  <c r="J259" i="12"/>
  <c r="J258" i="12"/>
  <c r="J257" i="12"/>
  <c r="J255" i="12"/>
  <c r="J254" i="12"/>
  <c r="J252" i="12"/>
  <c r="J251" i="12"/>
  <c r="J250" i="12"/>
  <c r="J249" i="12"/>
  <c r="J248" i="12"/>
  <c r="J247" i="12"/>
  <c r="J246" i="12"/>
  <c r="J245" i="12"/>
  <c r="J244" i="12"/>
  <c r="J242" i="12"/>
  <c r="J240" i="12"/>
  <c r="J239" i="12"/>
  <c r="J238" i="12"/>
  <c r="J237" i="12"/>
  <c r="J235" i="12"/>
  <c r="J234" i="12"/>
  <c r="J233" i="12"/>
  <c r="J230" i="12"/>
  <c r="J227" i="12"/>
  <c r="J226" i="12"/>
  <c r="J224" i="12"/>
  <c r="J222" i="12"/>
  <c r="J221" i="12"/>
  <c r="J220" i="12"/>
  <c r="J219" i="12"/>
  <c r="J218" i="12"/>
  <c r="J205" i="12"/>
  <c r="J203" i="12"/>
  <c r="J202" i="12"/>
  <c r="J201" i="12"/>
  <c r="J200" i="12"/>
  <c r="J198" i="12"/>
  <c r="J197" i="12"/>
  <c r="J180" i="12"/>
  <c r="J173" i="12"/>
  <c r="J170" i="12"/>
  <c r="J169" i="12"/>
  <c r="J167" i="12"/>
  <c r="J165" i="12"/>
  <c r="J163" i="12"/>
  <c r="J162" i="12"/>
  <c r="J161" i="12"/>
  <c r="J160" i="12"/>
  <c r="J159" i="12"/>
  <c r="J158" i="12"/>
  <c r="J149" i="12"/>
  <c r="J147" i="12"/>
  <c r="J146" i="12"/>
  <c r="J142" i="12"/>
  <c r="J141" i="12"/>
  <c r="J136" i="12"/>
  <c r="J135" i="12"/>
  <c r="J125" i="12"/>
  <c r="J102" i="12"/>
  <c r="J86" i="12"/>
  <c r="J75" i="12"/>
  <c r="J74" i="12"/>
  <c r="J72" i="12"/>
  <c r="J68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7" i="12"/>
  <c r="J46" i="12"/>
  <c r="J45" i="12"/>
  <c r="J43" i="12"/>
  <c r="J42" i="12"/>
  <c r="J41" i="12"/>
  <c r="J40" i="12"/>
  <c r="J39" i="12"/>
  <c r="J38" i="12"/>
  <c r="J36" i="12"/>
  <c r="J35" i="12"/>
  <c r="J34" i="12"/>
  <c r="J33" i="12"/>
  <c r="J32" i="12"/>
  <c r="J31" i="12"/>
  <c r="J28" i="12"/>
  <c r="J27" i="12"/>
  <c r="J26" i="12"/>
  <c r="J25" i="12"/>
  <c r="J24" i="12"/>
  <c r="J23" i="12"/>
  <c r="J19" i="12"/>
  <c r="I19" i="12"/>
  <c r="J18" i="12"/>
  <c r="J17" i="12"/>
  <c r="J16" i="12"/>
  <c r="J15" i="12"/>
  <c r="J14" i="12"/>
  <c r="J13" i="12"/>
  <c r="J12" i="12"/>
  <c r="J11" i="12"/>
  <c r="J10" i="12"/>
  <c r="J9" i="12"/>
  <c r="H7" i="11" l="1"/>
  <c r="H8" i="11"/>
  <c r="H6" i="11"/>
  <c r="G7" i="11"/>
  <c r="G8" i="11"/>
  <c r="G9" i="11"/>
  <c r="G10" i="11"/>
  <c r="G6" i="11"/>
  <c r="F6" i="11"/>
  <c r="F7" i="11"/>
  <c r="D6" i="11"/>
  <c r="D7" i="11"/>
  <c r="C22" i="8"/>
  <c r="C27" i="8"/>
  <c r="C30" i="8"/>
  <c r="C6" i="8"/>
  <c r="C11" i="8"/>
  <c r="C14" i="8"/>
  <c r="F6" i="8"/>
  <c r="G6" i="8" s="1"/>
  <c r="F14" i="8"/>
  <c r="F11" i="8"/>
  <c r="D6" i="8"/>
  <c r="D11" i="8"/>
  <c r="G7" i="8"/>
  <c r="G8" i="8"/>
  <c r="G9" i="8"/>
  <c r="G10" i="8"/>
  <c r="G11" i="8"/>
  <c r="G12" i="8"/>
  <c r="G13" i="8"/>
  <c r="G14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2" i="8"/>
  <c r="G33" i="8"/>
  <c r="G34" i="8"/>
  <c r="G35" i="8"/>
  <c r="G36" i="8"/>
  <c r="G37" i="8"/>
  <c r="H7" i="8"/>
  <c r="H8" i="8"/>
  <c r="H9" i="8"/>
  <c r="H10" i="8"/>
  <c r="H11" i="8"/>
  <c r="H12" i="8"/>
  <c r="H13" i="8"/>
  <c r="H14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2" i="8"/>
  <c r="H33" i="8"/>
  <c r="H34" i="8"/>
  <c r="H35" i="8"/>
  <c r="H36" i="8"/>
  <c r="H37" i="8"/>
  <c r="H6" i="8"/>
  <c r="F30" i="8"/>
  <c r="F27" i="8"/>
  <c r="F22" i="8" s="1"/>
  <c r="D22" i="8"/>
  <c r="L10" i="3"/>
  <c r="K10" i="3"/>
  <c r="J10" i="3"/>
  <c r="H10" i="3"/>
  <c r="G10" i="3"/>
  <c r="G12" i="3"/>
  <c r="G33" i="3"/>
  <c r="G11" i="3"/>
  <c r="G34" i="3"/>
  <c r="G116" i="3"/>
  <c r="G114" i="3" s="1"/>
  <c r="G68" i="3"/>
  <c r="G58" i="3"/>
  <c r="G59" i="3"/>
  <c r="G102" i="3"/>
  <c r="G93" i="3"/>
  <c r="G81" i="3"/>
  <c r="G74" i="3"/>
  <c r="G69" i="3"/>
  <c r="G60" i="3"/>
  <c r="L59" i="3"/>
  <c r="L60" i="3"/>
  <c r="L64" i="3"/>
  <c r="L66" i="3"/>
  <c r="L81" i="3"/>
  <c r="L101" i="3"/>
  <c r="L105" i="3"/>
  <c r="L106" i="3"/>
  <c r="L108" i="3"/>
  <c r="L109" i="3"/>
  <c r="L113" i="3"/>
  <c r="L114" i="3"/>
  <c r="L125" i="3"/>
  <c r="K59" i="3"/>
  <c r="K60" i="3"/>
  <c r="K61" i="3"/>
  <c r="K62" i="3"/>
  <c r="K64" i="3"/>
  <c r="K65" i="3"/>
  <c r="K66" i="3"/>
  <c r="K67" i="3"/>
  <c r="K70" i="3"/>
  <c r="K71" i="3"/>
  <c r="K72" i="3"/>
  <c r="K73" i="3"/>
  <c r="K74" i="3"/>
  <c r="K75" i="3"/>
  <c r="K76" i="3"/>
  <c r="K77" i="3"/>
  <c r="K78" i="3"/>
  <c r="K79" i="3"/>
  <c r="K81" i="3"/>
  <c r="K82" i="3"/>
  <c r="K83" i="3"/>
  <c r="K84" i="3"/>
  <c r="K85" i="3"/>
  <c r="K86" i="3"/>
  <c r="K87" i="3"/>
  <c r="K88" i="3"/>
  <c r="K89" i="3"/>
  <c r="K90" i="3"/>
  <c r="K94" i="3"/>
  <c r="K95" i="3"/>
  <c r="K96" i="3"/>
  <c r="K97" i="3"/>
  <c r="K98" i="3"/>
  <c r="K100" i="3"/>
  <c r="K101" i="3"/>
  <c r="K103" i="3"/>
  <c r="K104" i="3"/>
  <c r="K105" i="3"/>
  <c r="K106" i="3"/>
  <c r="K107" i="3"/>
  <c r="K108" i="3"/>
  <c r="K109" i="3"/>
  <c r="K111" i="3"/>
  <c r="K117" i="3"/>
  <c r="K119" i="3"/>
  <c r="K120" i="3"/>
  <c r="K124" i="3"/>
  <c r="K125" i="3"/>
  <c r="K126" i="3"/>
  <c r="H113" i="3"/>
  <c r="H57" i="3"/>
  <c r="H58" i="3"/>
  <c r="J116" i="3"/>
  <c r="K116" i="3" s="1"/>
  <c r="J102" i="3"/>
  <c r="L102" i="3" s="1"/>
  <c r="J93" i="3"/>
  <c r="L93" i="3" s="1"/>
  <c r="J81" i="3"/>
  <c r="J69" i="3"/>
  <c r="K69" i="3" s="1"/>
  <c r="J74" i="3"/>
  <c r="L17" i="3"/>
  <c r="L19" i="3"/>
  <c r="L21" i="3"/>
  <c r="L22" i="3"/>
  <c r="L24" i="3"/>
  <c r="L25" i="3"/>
  <c r="L28" i="3"/>
  <c r="L30" i="3"/>
  <c r="L33" i="3"/>
  <c r="L34" i="3"/>
  <c r="L37" i="3"/>
  <c r="L39" i="3"/>
  <c r="L40" i="3"/>
  <c r="K13" i="3"/>
  <c r="K14" i="3"/>
  <c r="K17" i="3"/>
  <c r="K18" i="3"/>
  <c r="K19" i="3"/>
  <c r="K20" i="3"/>
  <c r="K21" i="3"/>
  <c r="K22" i="3"/>
  <c r="K23" i="3"/>
  <c r="K24" i="3"/>
  <c r="K25" i="3"/>
  <c r="K26" i="3"/>
  <c r="K28" i="3"/>
  <c r="K29" i="3"/>
  <c r="K30" i="3"/>
  <c r="K31" i="3"/>
  <c r="K33" i="3"/>
  <c r="K34" i="3"/>
  <c r="K35" i="3"/>
  <c r="K36" i="3"/>
  <c r="K37" i="3"/>
  <c r="K38" i="3"/>
  <c r="K39" i="3"/>
  <c r="K40" i="3"/>
  <c r="K41" i="3"/>
  <c r="K42" i="3"/>
  <c r="H11" i="3"/>
  <c r="K114" i="3" l="1"/>
  <c r="G113" i="3"/>
  <c r="K93" i="3"/>
  <c r="L116" i="3"/>
  <c r="L69" i="3"/>
  <c r="J68" i="3"/>
  <c r="K102" i="3"/>
  <c r="L74" i="3"/>
  <c r="J27" i="3"/>
  <c r="J12" i="3"/>
  <c r="G57" i="3" l="1"/>
  <c r="K113" i="3"/>
  <c r="J58" i="3"/>
  <c r="L68" i="3"/>
  <c r="K68" i="3"/>
  <c r="L12" i="3"/>
  <c r="K12" i="3"/>
  <c r="L27" i="3"/>
  <c r="K27" i="3"/>
  <c r="J11" i="3"/>
  <c r="J57" i="3" l="1"/>
  <c r="K58" i="3"/>
  <c r="L58" i="3"/>
  <c r="L11" i="3"/>
  <c r="K11" i="3"/>
  <c r="L11" i="1"/>
  <c r="L12" i="1"/>
  <c r="L13" i="1"/>
  <c r="L14" i="1"/>
  <c r="L15" i="1"/>
  <c r="L16" i="1"/>
  <c r="L10" i="1"/>
  <c r="G10" i="1"/>
  <c r="L57" i="3" l="1"/>
  <c r="K57" i="3"/>
  <c r="G13" i="1"/>
  <c r="K11" i="1"/>
  <c r="K12" i="1"/>
  <c r="K14" i="1"/>
  <c r="K15" i="1"/>
  <c r="K16" i="1"/>
  <c r="J13" i="1"/>
  <c r="J10" i="1"/>
  <c r="K10" i="1"/>
  <c r="H13" i="1"/>
  <c r="K13" i="1" l="1"/>
</calcChain>
</file>

<file path=xl/sharedStrings.xml><?xml version="1.0" encoding="utf-8"?>
<sst xmlns="http://schemas.openxmlformats.org/spreadsheetml/2006/main" count="895" uniqueCount="444">
  <si>
    <t>PRIHODI UKUPNO</t>
  </si>
  <si>
    <t>RASHODI UKUPNO</t>
  </si>
  <si>
    <t>Prihodi poslovanja</t>
  </si>
  <si>
    <t>Prihodi od prodaje nefinancijske imovine</t>
  </si>
  <si>
    <t>Rashodi poslovanja</t>
  </si>
  <si>
    <t>Rashodi za zaposlene</t>
  </si>
  <si>
    <t>Rashodi za nabavu nefinancijske imovine</t>
  </si>
  <si>
    <t>Rashodi za nabavu neproizvedene dugotrajne imovine</t>
  </si>
  <si>
    <t>BROJČANA OZNAKA I NAZIV</t>
  </si>
  <si>
    <t>UKUPNI RASHODI</t>
  </si>
  <si>
    <t>Primici od financijske imovine i zaduživanja</t>
  </si>
  <si>
    <t>Izdaci za financijsku imovinu i otplate zajmova</t>
  </si>
  <si>
    <t>II. POSEBNI DIO</t>
  </si>
  <si>
    <t>I. OPĆI DIO</t>
  </si>
  <si>
    <t>Materijalni rashodi</t>
  </si>
  <si>
    <t>Primici od zaduživanja</t>
  </si>
  <si>
    <t>Izdaci za otplatu glavnice primljenih kredita i zajmova</t>
  </si>
  <si>
    <t>…</t>
  </si>
  <si>
    <t>INDEKS</t>
  </si>
  <si>
    <t xml:space="preserve">IZVJEŠTAJ O PRIHODIMA I RASHODIMA PREMA EKONOMSKOJ KLASIFIKACIJI </t>
  </si>
  <si>
    <t>6=5/2*100</t>
  </si>
  <si>
    <t>7=5/4*100</t>
  </si>
  <si>
    <t>UKUPNI PRIHODI</t>
  </si>
  <si>
    <t>Pomoći iz inozemstva i od subjekata unutar općeg proračuna</t>
  </si>
  <si>
    <t xml:space="preserve"> Prihodi od prodaje proizvoda i robe te pruženih usluga i prihodi od donacija</t>
  </si>
  <si>
    <t>Prihodi od prodaje proizvoda i robe te pruženih usluga</t>
  </si>
  <si>
    <t>….</t>
  </si>
  <si>
    <t>Prihodi od prodaje proizvedene dugotrajne imovine</t>
  </si>
  <si>
    <t>Plaće (Bruto)</t>
  </si>
  <si>
    <t>Plaće za redovan rad</t>
  </si>
  <si>
    <t>Naknade troškova zaposlenima</t>
  </si>
  <si>
    <t>Službena putovanja</t>
  </si>
  <si>
    <t>31 Vlastiti prihodi</t>
  </si>
  <si>
    <t>3 Vlastiti prihodi</t>
  </si>
  <si>
    <t>21 Doprinosi za mirovinsko osiguranje</t>
  </si>
  <si>
    <t>2 Doprinosi</t>
  </si>
  <si>
    <t>12 Sredstva učešća za pomoći</t>
  </si>
  <si>
    <t>11 Opći prihodi i primici</t>
  </si>
  <si>
    <t>1 Opći prihodi i primici</t>
  </si>
  <si>
    <t>UKUPNO RASHODI</t>
  </si>
  <si>
    <t xml:space="preserve">UKUPNO PRIHODI </t>
  </si>
  <si>
    <t>IZVJEŠTAJ O PRIHODIMA I RASHODIMA PREMA IZVORIMA FINANCIRANJA</t>
  </si>
  <si>
    <t xml:space="preserve">IZVJEŠTAJ RAČUNA FINANCIRANJA PREMA EKONOMSKOJ KLASIFIKACIJI </t>
  </si>
  <si>
    <t>Primljeni krediti i zajmovi od međunarodnih organizacija, institucija i tijela EU te inozemnih vlada</t>
  </si>
  <si>
    <t>Primljeni zajmovi od međunarodnih organizacija</t>
  </si>
  <si>
    <t>Otplata glavnice primljenih kredita i zajmova od međunarodnih organizacija, institucija i tijela EU te inozemnih vlada</t>
  </si>
  <si>
    <t>Otplata glavnice primljenih zajmova od međunarodnih organizacija</t>
  </si>
  <si>
    <t>IZVJEŠTAJ RAČUNA FINANCIRANJA PREMA IZVORIMA FINANCIRANJA</t>
  </si>
  <si>
    <t>UKUPNO PRIMICI</t>
  </si>
  <si>
    <t xml:space="preserve">UKUPNO IZDACI </t>
  </si>
  <si>
    <t>IZVJEŠTAJ O RASHODIMA PREMA FUNKCIJSKOJ KLASIFIKACIJI</t>
  </si>
  <si>
    <t>TEKUĆI PLAN 2023.*</t>
  </si>
  <si>
    <t>INDEKS**</t>
  </si>
  <si>
    <t>IZVORNI PLAN ILI REBALANS 2023.*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</si>
  <si>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</si>
  <si>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</si>
  <si>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</si>
  <si>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</si>
  <si>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</si>
  <si>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7 PRIHODI OD PRODAJE NEFINANCIJSKE IMOVINE</t>
  </si>
  <si>
    <t>RAZLIKA PRIMITAKA I IZDATAKA</t>
  </si>
  <si>
    <t>SAŽETAK  RAČUNA PRIHODA I RASHODA I  RAČUNA FINANCIRANJA</t>
  </si>
  <si>
    <t>SAŽETAK  RAČUNA PRIHODA I RASHODA</t>
  </si>
  <si>
    <t xml:space="preserve">OSTVARENJE/IZVRŠENJE 
1.-6.2022. </t>
  </si>
  <si>
    <t xml:space="preserve">OSTVARENJE/IZVRŠENJE 
1.-6.2023. </t>
  </si>
  <si>
    <t>RAZLIKA - VIŠAK MANJAK</t>
  </si>
  <si>
    <t>SAŽETAK RAČUNA FINANCIRANJA</t>
  </si>
  <si>
    <t>PRENESENI VIŠAK/MANJAK IZ PRETHODNE GODINE</t>
  </si>
  <si>
    <t>PRIJENOS  VIŠKA/MANJKA U SLJEDEĆE RAZDOBLJE</t>
  </si>
  <si>
    <t xml:space="preserve"> RAČUN PRIHODA I RASHODA </t>
  </si>
  <si>
    <t xml:space="preserve"> RAČUN FINANCIRANJA</t>
  </si>
  <si>
    <t xml:space="preserve">IZVRŠENJE 
1.-6.2023. </t>
  </si>
  <si>
    <t>IZVJEŠTAJ PO PROGRAMSKOJ KLASIFIKACIJI</t>
  </si>
  <si>
    <t>IZVORNI PLAN ILI REBALANS 2024.*</t>
  </si>
  <si>
    <t>TEKUĆI PLAN 2024.*</t>
  </si>
  <si>
    <t xml:space="preserve">OSTVARENJE/IZVRŠENJE 
1.-6.2024. </t>
  </si>
  <si>
    <t xml:space="preserve">IZVJEŠTAJ O IZVRŠENJU FINANCIJSKOG PLANA PRORAČUNSKOG KORISNIKA DOM ZDRAVLJA KORČULA  ZA PRVO POLUGODIŠTE 2023. </t>
  </si>
  <si>
    <t>7=5/3*100</t>
  </si>
  <si>
    <t>Pomoći od međunarodnih organizacija te institucija i tijela EU</t>
  </si>
  <si>
    <t>Tekuće pomoći institucija i tijela EU</t>
  </si>
  <si>
    <t>Pomoći proračunskim korisnicima iz proračuna koji im nije nadležan</t>
  </si>
  <si>
    <t>Tekuće pomoći prorač. korisnic. iz proračuna koji im nije nadležan</t>
  </si>
  <si>
    <t>Pomoći temeljem prijenosa EU sredstava</t>
  </si>
  <si>
    <t>Tekuće pomoći temeljem prijenosa EU sredstava</t>
  </si>
  <si>
    <t>Prihodi od imovine</t>
  </si>
  <si>
    <t>Prihodi od financijske imovine</t>
  </si>
  <si>
    <t>Kamate na oročena sredstva i depozite po viđenju</t>
  </si>
  <si>
    <t>Prihodi od od pristojbi, pristojbi po poseb. propisima i naknada</t>
  </si>
  <si>
    <t>Prihodi po posebnim propisima</t>
  </si>
  <si>
    <t>Ostali nespomenuti prihodi</t>
  </si>
  <si>
    <t>Prihodi od pruženih usluga</t>
  </si>
  <si>
    <t>Donacije od pravnih i fizičkih osoba izvan javnog proračuna i povrat donacija po protestiranim jamstvima</t>
  </si>
  <si>
    <t>Kapitalne donacije</t>
  </si>
  <si>
    <t>Tekuće donacije</t>
  </si>
  <si>
    <t>Prihodi iz nadležnog proračuna i od HZZO-a temelj. ugovorn. obaveza</t>
  </si>
  <si>
    <t>Prihodi iz nadležnog proračuna za financ. rashoda poslovanja</t>
  </si>
  <si>
    <t>Prihodi iz nadležnog prorač. za financ. rashoda za nefinanc. imovinu</t>
  </si>
  <si>
    <t>Prihodi  od HZZO-a temelj. ugovorn. obaveza</t>
  </si>
  <si>
    <t>Kazne, upravne mjere i ostali prihodi</t>
  </si>
  <si>
    <t>Ostali  prihodi</t>
  </si>
  <si>
    <t>Plaće za prekovremeni rad</t>
  </si>
  <si>
    <t>Ostali rashodi za zaposlene</t>
  </si>
  <si>
    <t>Doprinosi na plaće</t>
  </si>
  <si>
    <t>Doprinosi za obvezno zdravstveno osiguranje</t>
  </si>
  <si>
    <t>Naknada za prijevoz, rad na terenu i odvojeni život</t>
  </si>
  <si>
    <t>Stručno usavršavanje zaposlenika</t>
  </si>
  <si>
    <t>Ostale naknade troškova zaposlenima</t>
  </si>
  <si>
    <t>Rashodi za materijal i energiju</t>
  </si>
  <si>
    <t>Uredski materijal i ostali mterijalni rashodi</t>
  </si>
  <si>
    <t>materijal i sirovine</t>
  </si>
  <si>
    <t>Energija</t>
  </si>
  <si>
    <t xml:space="preserve">Materijal i dijelovi za tekuće i investicijsko  održavanje </t>
  </si>
  <si>
    <t>Sitan inventar i auto gume</t>
  </si>
  <si>
    <t>Rashodi za usluge</t>
  </si>
  <si>
    <t>Usluge telefona, pošte i prijevoza</t>
  </si>
  <si>
    <t>Usluge promidžbe i informiranja</t>
  </si>
  <si>
    <t>Usluge tekućeg i investicijskog održavanja</t>
  </si>
  <si>
    <t>Komunalne usluge</t>
  </si>
  <si>
    <t>Zakupnine i najamnine</t>
  </si>
  <si>
    <t>Zdravstvene i veterinarske usluge</t>
  </si>
  <si>
    <t xml:space="preserve">Intelektualne i osobne usluge </t>
  </si>
  <si>
    <t>Računalne usluge</t>
  </si>
  <si>
    <t>Ostale usluge</t>
  </si>
  <si>
    <t>Ostali nespomenuti rashodi poslovanja</t>
  </si>
  <si>
    <t>Naknade za rad predstav. i izvršnih tijela i povjerenstava</t>
  </si>
  <si>
    <t>Premije osiguranja</t>
  </si>
  <si>
    <t>Reprezentacija</t>
  </si>
  <si>
    <t>Članarine i norme</t>
  </si>
  <si>
    <t>Pristojbe i naknade</t>
  </si>
  <si>
    <t>Troškovi sudskih postupaka</t>
  </si>
  <si>
    <t>Ostali financijski rashodi</t>
  </si>
  <si>
    <t>Bankarske usluge i usluge platnog prometa</t>
  </si>
  <si>
    <t>Zatezne kamate</t>
  </si>
  <si>
    <t>Financijski rashodi</t>
  </si>
  <si>
    <t>Naknade građ. i kućanst. na temelju osiguranja i druge naknade</t>
  </si>
  <si>
    <t>Stipendije i školarine</t>
  </si>
  <si>
    <t>Građevinski objekti</t>
  </si>
  <si>
    <t>Postrojenja i oprema</t>
  </si>
  <si>
    <t>Uredska oprema i namještaj</t>
  </si>
  <si>
    <t>Komunikacijska oprema</t>
  </si>
  <si>
    <t>Oprema za održavanje i zaštitu</t>
  </si>
  <si>
    <t>Medicinska i laboratorijska oprema</t>
  </si>
  <si>
    <t>Uređaji, strojevi i oprema za ostale namjene</t>
  </si>
  <si>
    <t>Ostali rashodi</t>
  </si>
  <si>
    <t>Kazne i naknade štete</t>
  </si>
  <si>
    <t>Rashodi za dodatna ulaganja na nefinancijskoj imovini</t>
  </si>
  <si>
    <t>Dodatna ulaganja na građevinskim objektima</t>
  </si>
  <si>
    <t xml:space="preserve"> </t>
  </si>
  <si>
    <t>Plaća za posebne uvjete rada</t>
  </si>
  <si>
    <t>Naknada troškova osobama izvan radnog odnosa</t>
  </si>
  <si>
    <t>Tekuće donacije u novcu</t>
  </si>
  <si>
    <t>Ugovorene kazne i ostale naknade štete</t>
  </si>
  <si>
    <t>Nematerijalna proizvedena imivina</t>
  </si>
  <si>
    <t>Ulaganje u računalne programe</t>
  </si>
  <si>
    <t>Pomoći od izvanproračunskih korisnika</t>
  </si>
  <si>
    <t>Tekuće pomoći od izvanproračunskih korisnika</t>
  </si>
  <si>
    <t>Prihodi iz nadlež. prorač. za financ. redovne djelat.prorač. korisnika</t>
  </si>
  <si>
    <t>Prihodi od prodaje prijevoznih sredstava</t>
  </si>
  <si>
    <t>Prijevozna sredstva u cestovnom prometu</t>
  </si>
  <si>
    <t>3.2. Vlastiti prihodi-proračunski korisnici</t>
  </si>
  <si>
    <t>4.3.Prihodi za posebne namjene-proračunski korisnici</t>
  </si>
  <si>
    <t>1.1 Opći prihodi i primici</t>
  </si>
  <si>
    <t>4.4.Decentralizirana sredstva</t>
  </si>
  <si>
    <t>1. Opći prihodi i primici</t>
  </si>
  <si>
    <t>3. Vlastiti prihodi</t>
  </si>
  <si>
    <t>4. Prihodi za posebne nmjene</t>
  </si>
  <si>
    <t>5. Pomoći</t>
  </si>
  <si>
    <t>5.2. Ostale pomoći</t>
  </si>
  <si>
    <t>6. Donacije</t>
  </si>
  <si>
    <t>6.2. Donacije-proračunski korisnici</t>
  </si>
  <si>
    <t>7. Prihodi od prodaje nefinancijske imovine</t>
  </si>
  <si>
    <t>7.2. Prih. od pro.nef.imovine i nad. štete s osnova osig PK</t>
  </si>
  <si>
    <t xml:space="preserve">  5.9. Pomoći /Fondovi EU PK </t>
  </si>
  <si>
    <t>5.8.Ostale pomoći-proračunski korisnici</t>
  </si>
  <si>
    <t>6=5/3*100</t>
  </si>
  <si>
    <t>4. Prihodi za posebne namjene</t>
  </si>
  <si>
    <t>07 Zdravstvo</t>
  </si>
  <si>
    <t>072 Služba za vanjske pacijente</t>
  </si>
  <si>
    <t>073 Bolničke službe</t>
  </si>
  <si>
    <t>076 Poslovi i usluge koji nisu drugdje razvrstani</t>
  </si>
  <si>
    <t>TEKUĆI PLAN 2024.**</t>
  </si>
  <si>
    <t xml:space="preserve">IZVRŠENJE 
1.-6.2024. </t>
  </si>
  <si>
    <t>IZVORNI PLAN ILI REBALANS 2024.</t>
  </si>
  <si>
    <t>TEKUĆI PLAN 2024.</t>
  </si>
  <si>
    <t>Izvršenje 1.6.2024</t>
  </si>
  <si>
    <t xml:space="preserve">INDEKS </t>
  </si>
  <si>
    <t>1.</t>
  </si>
  <si>
    <t>2.</t>
  </si>
  <si>
    <t>3.</t>
  </si>
  <si>
    <t>4.</t>
  </si>
  <si>
    <t>5.</t>
  </si>
  <si>
    <t>SVEUKUPNO RASHODI</t>
  </si>
  <si>
    <t>Razdjel 108</t>
  </si>
  <si>
    <t>UPRAVNI ODJEL ZA ZDRAVSTVO, OBITELJ I BRANITELJE</t>
  </si>
  <si>
    <t>Glava 108       02</t>
  </si>
  <si>
    <t>USTANOVE U ZDRAVSTVU I SOCIJALNOJ SKRBI</t>
  </si>
  <si>
    <t>Proračunski korisnik 108       02        31745</t>
  </si>
  <si>
    <t>Dom zdravlja Korčula</t>
  </si>
  <si>
    <t>Program 1209</t>
  </si>
  <si>
    <t>Zakonski standard ustanova u zdravstvu</t>
  </si>
  <si>
    <t>Aktivnost A120901</t>
  </si>
  <si>
    <t>Održavanje zdravstvenih ustanova</t>
  </si>
  <si>
    <t>Izvor 4.</t>
  </si>
  <si>
    <t>Prihodi za posebne namjene</t>
  </si>
  <si>
    <t>Izvor 4.4.</t>
  </si>
  <si>
    <t>Decentralizirana sredstva</t>
  </si>
  <si>
    <t>3</t>
  </si>
  <si>
    <t>32</t>
  </si>
  <si>
    <t>323</t>
  </si>
  <si>
    <t>323210</t>
  </si>
  <si>
    <t>Usluge tekućeg i investicijskog održavanja građevinskih objekata</t>
  </si>
  <si>
    <t>323220</t>
  </si>
  <si>
    <t>Usluge tekućeg i investicijskog održavanja postrojenja i opreme</t>
  </si>
  <si>
    <t>323230</t>
  </si>
  <si>
    <t>Usluge tekućeg i investicijskog održavanja prijevoznih sredstava</t>
  </si>
  <si>
    <t>Aktivnost K120902</t>
  </si>
  <si>
    <t>Opremanje zdravstvenih ustanova</t>
  </si>
  <si>
    <t>4</t>
  </si>
  <si>
    <t>42</t>
  </si>
  <si>
    <t>Rashodi za nabavu proizvedene dugotrajne imovine</t>
  </si>
  <si>
    <t>422</t>
  </si>
  <si>
    <t>422410</t>
  </si>
  <si>
    <t>Medicinska oprema</t>
  </si>
  <si>
    <t>423</t>
  </si>
  <si>
    <t>Prijevozna sredstva</t>
  </si>
  <si>
    <t>Aktivnost K120903</t>
  </si>
  <si>
    <t>Kapitalna ulaganja u zdravstvene ustanove</t>
  </si>
  <si>
    <t>45</t>
  </si>
  <si>
    <t>451</t>
  </si>
  <si>
    <t>453</t>
  </si>
  <si>
    <t>Dodatna ulaganja na prijevoznim sredstvima</t>
  </si>
  <si>
    <t>Aktivnost K120904</t>
  </si>
  <si>
    <t>Informatizacija zdravstvenih ustanova</t>
  </si>
  <si>
    <t>422110</t>
  </si>
  <si>
    <t>Računala i računalna oprema</t>
  </si>
  <si>
    <t>Program 1212</t>
  </si>
  <si>
    <t>Program ustanova u zdravstvu iznad standarda</t>
  </si>
  <si>
    <t>Aktivnost A121202</t>
  </si>
  <si>
    <t>Sufinanciranje hitne medicinske pomoći u turističkoj sezoni</t>
  </si>
  <si>
    <t>Izvor 1.</t>
  </si>
  <si>
    <t>Opći prihodi i primici</t>
  </si>
  <si>
    <t>Izvor 1.1.</t>
  </si>
  <si>
    <t>31</t>
  </si>
  <si>
    <t>311</t>
  </si>
  <si>
    <t>313</t>
  </si>
  <si>
    <t>321</t>
  </si>
  <si>
    <t>322</t>
  </si>
  <si>
    <t>Aktivnost A121212</t>
  </si>
  <si>
    <t>Pružanje usluga temeljem ugovora s HZZO-om</t>
  </si>
  <si>
    <t>Izvor 4.3.</t>
  </si>
  <si>
    <t>Prihodi za posebne namjene - proračunski korisnici</t>
  </si>
  <si>
    <t>311110</t>
  </si>
  <si>
    <t>Plaće za zaposlene</t>
  </si>
  <si>
    <t>311310</t>
  </si>
  <si>
    <t>312</t>
  </si>
  <si>
    <t>312120</t>
  </si>
  <si>
    <t>Nagrade</t>
  </si>
  <si>
    <t>312140</t>
  </si>
  <si>
    <t>Otpremnine</t>
  </si>
  <si>
    <t>312150</t>
  </si>
  <si>
    <t>Naknade za bolest, invalidnost i smrtni slučaj</t>
  </si>
  <si>
    <t>313210</t>
  </si>
  <si>
    <t>321110</t>
  </si>
  <si>
    <t>Dnevnice za službeni put u zemlji</t>
  </si>
  <si>
    <t>321130</t>
  </si>
  <si>
    <t>Naknade za smještaj na službenom putu u zemlji</t>
  </si>
  <si>
    <t>321150</t>
  </si>
  <si>
    <t>Naknade za prijevoz na službenom putu u zemlji</t>
  </si>
  <si>
    <t>321190</t>
  </si>
  <si>
    <t>Ostali rashodi za službena putovanja</t>
  </si>
  <si>
    <t>321210</t>
  </si>
  <si>
    <t>Naknade za prijevoz na posao i s posla</t>
  </si>
  <si>
    <t>321230</t>
  </si>
  <si>
    <t>Naknade za odvojeni život</t>
  </si>
  <si>
    <t>321310</t>
  </si>
  <si>
    <t>Seminari, savjetovanja i simpoziji</t>
  </si>
  <si>
    <t>321320</t>
  </si>
  <si>
    <t>Tečajevi i stručni ispiti</t>
  </si>
  <si>
    <t>321410</t>
  </si>
  <si>
    <t>Naknada za korištenje privatnog automobila u službene svrhe</t>
  </si>
  <si>
    <t>321490</t>
  </si>
  <si>
    <t>322110</t>
  </si>
  <si>
    <t>Uredski materijal</t>
  </si>
  <si>
    <t>322120</t>
  </si>
  <si>
    <t>Literatura (publikacije, časopisi, glasila, knjige i ostalo)</t>
  </si>
  <si>
    <t>322140</t>
  </si>
  <si>
    <t>Materijal i sredstva za čišćenje i održavanje</t>
  </si>
  <si>
    <t>322160</t>
  </si>
  <si>
    <t>Materijal za higijenske potrebe i njegu</t>
  </si>
  <si>
    <t>322210</t>
  </si>
  <si>
    <t>Osnovni materijal i sirovine</t>
  </si>
  <si>
    <t>322240</t>
  </si>
  <si>
    <t>Namirnice</t>
  </si>
  <si>
    <t>322260</t>
  </si>
  <si>
    <t>Lijekovi</t>
  </si>
  <si>
    <t>322310</t>
  </si>
  <si>
    <t>Električna energija</t>
  </si>
  <si>
    <t>322340</t>
  </si>
  <si>
    <t>Motorni benzin i dizel gorivo</t>
  </si>
  <si>
    <t>322390</t>
  </si>
  <si>
    <t>Ostali materijali za proizvodnju energije (ugljen, drva, teško ulje)</t>
  </si>
  <si>
    <t>322410</t>
  </si>
  <si>
    <t>Materijal i dijelovi za tekuće i investicijsko održavanje građevinskih objekata</t>
  </si>
  <si>
    <t>322420</t>
  </si>
  <si>
    <t>Materijal i dijelovi za tekuće i investicijsko održavanje postrojenja i opreme</t>
  </si>
  <si>
    <t>322430</t>
  </si>
  <si>
    <t>Materijal i dijelovi za tekuće i investicijsko održavanje transportnih sredstava</t>
  </si>
  <si>
    <t>322510</t>
  </si>
  <si>
    <t>Sitni inventar</t>
  </si>
  <si>
    <t>322520</t>
  </si>
  <si>
    <t>Auto gume</t>
  </si>
  <si>
    <t>323110</t>
  </si>
  <si>
    <t>Usluge telefona, telefaksa</t>
  </si>
  <si>
    <t>323120</t>
  </si>
  <si>
    <t>Usluge interneta</t>
  </si>
  <si>
    <t>323130</t>
  </si>
  <si>
    <t>Poštarina (pisma, tiskanice i sl.)</t>
  </si>
  <si>
    <t>323190</t>
  </si>
  <si>
    <t>Ostale usluge za komunikaciju i prijevoz</t>
  </si>
  <si>
    <t>323320</t>
  </si>
  <si>
    <t>Tisak</t>
  </si>
  <si>
    <t>323410</t>
  </si>
  <si>
    <t>Opskrba vodom</t>
  </si>
  <si>
    <t>323420</t>
  </si>
  <si>
    <t>Iznošenje i odvoz smeća</t>
  </si>
  <si>
    <t>323430</t>
  </si>
  <si>
    <t>Deratizacija i dezinsekcija</t>
  </si>
  <si>
    <t>323490</t>
  </si>
  <si>
    <t>Ostale komunalne usluge</t>
  </si>
  <si>
    <t>323520</t>
  </si>
  <si>
    <t>Zakupnine i najamnine za građevinske objekte</t>
  </si>
  <si>
    <t>323530</t>
  </si>
  <si>
    <t>Zakupnine i najamnine za opremu</t>
  </si>
  <si>
    <t>323590</t>
  </si>
  <si>
    <t>Ostale  zakupnine i najamnine</t>
  </si>
  <si>
    <t>323610</t>
  </si>
  <si>
    <t>Obvezni i preventivni zdravstveni pregledi zaposlenika</t>
  </si>
  <si>
    <t>323690</t>
  </si>
  <si>
    <t>Ostale zdravstvene i veterinarske usluge</t>
  </si>
  <si>
    <t>323720</t>
  </si>
  <si>
    <t>Ugovori o djelu</t>
  </si>
  <si>
    <t>323790</t>
  </si>
  <si>
    <t>Ostale intelektualne usluge</t>
  </si>
  <si>
    <t>323890</t>
  </si>
  <si>
    <t>Ostale računalne usluge</t>
  </si>
  <si>
    <t>323910</t>
  </si>
  <si>
    <t>Grafičke i tiskarske usluge, usluge kopiranja i uvezivanja i slično</t>
  </si>
  <si>
    <t>323940</t>
  </si>
  <si>
    <t>Usluge pri registraciji prijevoznih sredstava</t>
  </si>
  <si>
    <t>323990</t>
  </si>
  <si>
    <t>Ostale nespomenute usluge</t>
  </si>
  <si>
    <t>329</t>
  </si>
  <si>
    <t>329120</t>
  </si>
  <si>
    <t>Naknade članovima povjerenstava</t>
  </si>
  <si>
    <t>329210</t>
  </si>
  <si>
    <t>Premije osiguranja prijevoznih sredstava</t>
  </si>
  <si>
    <t>329220</t>
  </si>
  <si>
    <t>Premije osiguranja ostale imovine</t>
  </si>
  <si>
    <t>329230</t>
  </si>
  <si>
    <t>Premije osiguranja zaposlenih</t>
  </si>
  <si>
    <t>329410</t>
  </si>
  <si>
    <t>Tuzemne članarine</t>
  </si>
  <si>
    <t>329530</t>
  </si>
  <si>
    <t>Javnobilježničke pristojbe</t>
  </si>
  <si>
    <t>329550</t>
  </si>
  <si>
    <t>Novčana naknada poslodavca zbog nezapošljavanja osoba s invaliditetom</t>
  </si>
  <si>
    <t>329590</t>
  </si>
  <si>
    <t>Ostale pristojbe i naknade</t>
  </si>
  <si>
    <t>329610</t>
  </si>
  <si>
    <t>34</t>
  </si>
  <si>
    <t>343</t>
  </si>
  <si>
    <t>343110</t>
  </si>
  <si>
    <t>Usluge banaka</t>
  </si>
  <si>
    <t>343310</t>
  </si>
  <si>
    <t>Zatezne kamate za poreze</t>
  </si>
  <si>
    <t>343320</t>
  </si>
  <si>
    <t>Zatezne kamate na doprinose</t>
  </si>
  <si>
    <t>343330</t>
  </si>
  <si>
    <t>Zatezne kamate iz poslovnih odnosa</t>
  </si>
  <si>
    <t>37</t>
  </si>
  <si>
    <t>Naknade građanima i kućanstvima na temelju osiguranja i druge naknade</t>
  </si>
  <si>
    <t>372</t>
  </si>
  <si>
    <t>Ostale naknade građanima i kućanstvima iz proračuna</t>
  </si>
  <si>
    <t>372150</t>
  </si>
  <si>
    <t>38</t>
  </si>
  <si>
    <t>383</t>
  </si>
  <si>
    <t>Kazne, penali i naknade štete</t>
  </si>
  <si>
    <t>421</t>
  </si>
  <si>
    <t>422190</t>
  </si>
  <si>
    <t>Ostala uredska oprema</t>
  </si>
  <si>
    <t>422720</t>
  </si>
  <si>
    <t>Strojevi</t>
  </si>
  <si>
    <t>426</t>
  </si>
  <si>
    <t>Nematerijalna proizvedena imovina</t>
  </si>
  <si>
    <t>Aktivnost A121213</t>
  </si>
  <si>
    <t>Pružanje usluga izvan ugovora s HZZO-om</t>
  </si>
  <si>
    <t>Izvor 3.</t>
  </si>
  <si>
    <t>Vlastiti prihodi</t>
  </si>
  <si>
    <t>Izvor 3.2.</t>
  </si>
  <si>
    <t>Vlastiti prihodi - proračunski korisnici</t>
  </si>
  <si>
    <t>322220</t>
  </si>
  <si>
    <t>Pomoćni i sanitetski materijal</t>
  </si>
  <si>
    <t>329110</t>
  </si>
  <si>
    <t>Naknade za rad članovima predstavničkih i izvršnih tijela i upravnih vijeća</t>
  </si>
  <si>
    <t>329310</t>
  </si>
  <si>
    <t>36</t>
  </si>
  <si>
    <t>Pomoći dane u inozemstvo i unutar općeg proračuna</t>
  </si>
  <si>
    <t>366</t>
  </si>
  <si>
    <t>Pomoći proračunskim korisnicima drugih proračuna</t>
  </si>
  <si>
    <t>381</t>
  </si>
  <si>
    <t>5</t>
  </si>
  <si>
    <t>54</t>
  </si>
  <si>
    <t>545</t>
  </si>
  <si>
    <t>Otplata glavnice primljenih zajmova od trgovačkih društava i obrtnika izvan javnog sektora</t>
  </si>
  <si>
    <t>Izvor 6.</t>
  </si>
  <si>
    <t>Donacije</t>
  </si>
  <si>
    <t>Izvor 6.2.</t>
  </si>
  <si>
    <t>Donacije - proračunski korisnici</t>
  </si>
  <si>
    <t>Izvor 7.</t>
  </si>
  <si>
    <t>Izvor 7.2.</t>
  </si>
  <si>
    <t>Prih.od pro.nef. imovine i nad. štete s osnova osig. PK</t>
  </si>
  <si>
    <t>Aktivnost A121214</t>
  </si>
  <si>
    <t>Usavršavanje zdravstvenih radnika i podizanje kvalitete zdravstvene zaštite</t>
  </si>
  <si>
    <t>Izvor 5.</t>
  </si>
  <si>
    <t>Pomoći</t>
  </si>
  <si>
    <t>Izvor 5.8.</t>
  </si>
  <si>
    <t>Ostale pomoći - proračunski korisnici</t>
  </si>
  <si>
    <t>Izvor 5.9.</t>
  </si>
  <si>
    <t>Pomoći/Fondovi EU PK</t>
  </si>
  <si>
    <t>324</t>
  </si>
  <si>
    <t>Naknade troškova osobama izvan radnog odnosa</t>
  </si>
  <si>
    <t>Aktivnost A121218</t>
  </si>
  <si>
    <t>Energetska obnova ambulante Trpanj</t>
  </si>
  <si>
    <t>Izvor 5.2.</t>
  </si>
  <si>
    <t>Ostale pomoći</t>
  </si>
  <si>
    <t>Aktivnost T121208</t>
  </si>
  <si>
    <t>Poboljšanje standarda zdravstvene ustanove</t>
  </si>
  <si>
    <t>Aktivnost T121209</t>
  </si>
  <si>
    <t>Poticajne mjere za zdravstvene radnike</t>
  </si>
  <si>
    <t>Aktivnost T121215</t>
  </si>
  <si>
    <t>Sufinanciranje palijativne skrbi</t>
  </si>
  <si>
    <t>Korčula, 24.07.2024.</t>
  </si>
  <si>
    <t>Ravnatelj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</si>
  <si>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Sebastijan Fabris dr. med. spec.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</si>
</sst>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n_-;\-* #,##0.00\ _k_n_-;_-* &quot;-&quot;??\ _k_n_-;_-@_-"/>
    <numFmt numFmtId="164" formatCode="[$-1041A]#,##0.00;\-#,##0.00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.95"/>
      <color indexed="8"/>
      <name val="Arial"/>
      <family val="2"/>
      <charset val="238"/>
    </font>
    <font>
      <sz val="9"/>
      <name val="Tahoma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indexed="13"/>
        <bgColor indexed="0"/>
      </patternFill>
    </fill>
    <fill>
      <patternFill patternType="solid">
        <fgColor indexed="14"/>
        <bgColor indexed="0"/>
      </patternFill>
    </fill>
    <fill>
      <patternFill patternType="solid">
        <fgColor indexed="15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4"/>
        <bgColor indexed="0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200">
    <xf numFmtId="0" fontId="0" fillId="0" borderId="0" xfId="0"/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1" fillId="0" borderId="5" xfId="0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 applyProtection="1">
      <alignment horizontal="right" wrapText="1"/>
    </xf>
    <xf numFmtId="0" fontId="11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NumberFormat="1" applyFont="1" applyFill="1" applyBorder="1" applyAlignment="1" applyProtection="1">
      <alignment horizontal="left" vertical="center"/>
    </xf>
    <xf numFmtId="0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left" vertical="center" wrapText="1"/>
    </xf>
    <xf numFmtId="0" fontId="7" fillId="0" borderId="0" xfId="0" quotePrefix="1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wrapText="1"/>
    </xf>
    <xf numFmtId="3" fontId="5" fillId="0" borderId="0" xfId="0" applyNumberFormat="1" applyFont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3" fontId="6" fillId="0" borderId="3" xfId="0" applyNumberFormat="1" applyFont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0" fontId="13" fillId="0" borderId="5" xfId="0" applyFont="1" applyBorder="1" applyAlignment="1">
      <alignment horizontal="right" vertical="center"/>
    </xf>
    <xf numFmtId="0" fontId="11" fillId="3" borderId="1" xfId="0" applyFont="1" applyFill="1" applyBorder="1" applyAlignment="1">
      <alignment horizontal="left" vertical="center"/>
    </xf>
    <xf numFmtId="0" fontId="11" fillId="2" borderId="3" xfId="0" applyNumberFormat="1" applyFont="1" applyFill="1" applyBorder="1" applyAlignment="1" applyProtection="1">
      <alignment vertical="center" wrapText="1"/>
    </xf>
    <xf numFmtId="0" fontId="9" fillId="2" borderId="3" xfId="0" applyNumberFormat="1" applyFont="1" applyFill="1" applyBorder="1" applyAlignment="1" applyProtection="1">
      <alignment vertical="center" wrapText="1"/>
    </xf>
    <xf numFmtId="0" fontId="11" fillId="2" borderId="3" xfId="0" quotePrefix="1" applyFont="1" applyFill="1" applyBorder="1" applyAlignment="1">
      <alignment horizontal="left" vertical="center"/>
    </xf>
    <xf numFmtId="0" fontId="6" fillId="0" borderId="3" xfId="0" quotePrefix="1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0" borderId="3" xfId="0" quotePrefix="1" applyNumberFormat="1" applyFont="1" applyFill="1" applyBorder="1" applyAlignment="1" applyProtection="1">
      <alignment horizontal="center" vertical="center" wrapText="1"/>
    </xf>
    <xf numFmtId="0" fontId="15" fillId="0" borderId="0" xfId="0" applyFont="1"/>
    <xf numFmtId="0" fontId="0" fillId="0" borderId="3" xfId="0" applyBorder="1"/>
    <xf numFmtId="0" fontId="9" fillId="2" borderId="3" xfId="0" quotePrefix="1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 indent="1"/>
    </xf>
    <xf numFmtId="0" fontId="10" fillId="2" borderId="3" xfId="0" applyFont="1" applyFill="1" applyBorder="1" applyAlignment="1">
      <alignment horizontal="left" vertical="center" indent="1"/>
    </xf>
    <xf numFmtId="0" fontId="10" fillId="2" borderId="3" xfId="0" quotePrefix="1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/>
    </xf>
    <xf numFmtId="0" fontId="16" fillId="2" borderId="3" xfId="0" quotePrefix="1" applyFont="1" applyFill="1" applyBorder="1" applyAlignment="1">
      <alignment horizontal="left" vertical="center"/>
    </xf>
    <xf numFmtId="0" fontId="1" fillId="0" borderId="0" xfId="0" applyFont="1"/>
    <xf numFmtId="0" fontId="11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wrapText="1"/>
    </xf>
    <xf numFmtId="0" fontId="0" fillId="3" borderId="0" xfId="0" applyFill="1"/>
    <xf numFmtId="0" fontId="6" fillId="3" borderId="3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4" fontId="6" fillId="3" borderId="3" xfId="0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3" borderId="3" xfId="0" applyNumberFormat="1" applyFont="1" applyFill="1" applyBorder="1" applyAlignment="1" applyProtection="1">
      <alignment horizontal="right" wrapText="1"/>
    </xf>
    <xf numFmtId="4" fontId="3" fillId="2" borderId="3" xfId="0" applyNumberFormat="1" applyFont="1" applyFill="1" applyBorder="1" applyAlignment="1">
      <alignment horizontal="right"/>
    </xf>
    <xf numFmtId="4" fontId="0" fillId="0" borderId="3" xfId="0" applyNumberFormat="1" applyBorder="1"/>
    <xf numFmtId="4" fontId="6" fillId="2" borderId="3" xfId="0" applyNumberFormat="1" applyFont="1" applyFill="1" applyBorder="1" applyAlignment="1">
      <alignment horizontal="right"/>
    </xf>
    <xf numFmtId="4" fontId="1" fillId="0" borderId="3" xfId="0" applyNumberFormat="1" applyFont="1" applyBorder="1"/>
    <xf numFmtId="0" fontId="3" fillId="0" borderId="0" xfId="0" applyNumberFormat="1" applyFont="1" applyFill="1" applyBorder="1" applyAlignment="1" applyProtection="1">
      <alignment horizontal="center" vertical="center" wrapText="1"/>
    </xf>
    <xf numFmtId="4" fontId="3" fillId="2" borderId="3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4" fontId="0" fillId="0" borderId="3" xfId="0" applyNumberFormat="1" applyFont="1" applyBorder="1"/>
    <xf numFmtId="0" fontId="0" fillId="0" borderId="0" xfId="0" applyFont="1"/>
    <xf numFmtId="4" fontId="6" fillId="2" borderId="3" xfId="0" applyNumberFormat="1" applyFont="1" applyFill="1" applyBorder="1" applyAlignment="1" applyProtection="1">
      <alignment horizontal="right" wrapText="1"/>
    </xf>
    <xf numFmtId="4" fontId="9" fillId="2" borderId="3" xfId="0" applyNumberFormat="1" applyFont="1" applyFill="1" applyBorder="1" applyAlignment="1" applyProtection="1">
      <alignment horizontal="right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0" fontId="11" fillId="2" borderId="3" xfId="0" quotePrefix="1" applyFont="1" applyFill="1" applyBorder="1" applyAlignment="1">
      <alignment horizontal="left" vertical="center" wrapText="1"/>
    </xf>
    <xf numFmtId="0" fontId="9" fillId="2" borderId="0" xfId="0" quotePrefix="1" applyFont="1" applyFill="1" applyBorder="1" applyAlignment="1">
      <alignment horizontal="left" vertical="center"/>
    </xf>
    <xf numFmtId="0" fontId="9" fillId="2" borderId="0" xfId="0" quotePrefix="1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9" fillId="2" borderId="6" xfId="0" quotePrefix="1" applyFont="1" applyFill="1" applyBorder="1" applyAlignment="1">
      <alignment horizontal="left" vertical="center"/>
    </xf>
    <xf numFmtId="0" fontId="9" fillId="2" borderId="6" xfId="0" quotePrefix="1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right"/>
    </xf>
    <xf numFmtId="4" fontId="0" fillId="0" borderId="6" xfId="0" applyNumberFormat="1" applyBorder="1"/>
    <xf numFmtId="0" fontId="0" fillId="0" borderId="0" xfId="0" applyBorder="1"/>
    <xf numFmtId="0" fontId="11" fillId="2" borderId="3" xfId="0" applyNumberFormat="1" applyFont="1" applyFill="1" applyBorder="1" applyAlignment="1" applyProtection="1">
      <alignment horizontal="left" vertical="center" wrapText="1" inden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3" fontId="6" fillId="2" borderId="3" xfId="0" applyNumberFormat="1" applyFont="1" applyFill="1" applyBorder="1" applyAlignment="1">
      <alignment horizontal="right"/>
    </xf>
    <xf numFmtId="0" fontId="1" fillId="0" borderId="3" xfId="0" applyFont="1" applyBorder="1"/>
    <xf numFmtId="3" fontId="6" fillId="2" borderId="3" xfId="0" applyNumberFormat="1" applyFont="1" applyFill="1" applyBorder="1" applyAlignment="1" applyProtection="1">
      <alignment horizontal="right" wrapText="1"/>
    </xf>
    <xf numFmtId="0" fontId="0" fillId="0" borderId="0" xfId="0" applyAlignment="1">
      <alignment horizontal="center" readingOrder="1"/>
    </xf>
    <xf numFmtId="0" fontId="20" fillId="0" borderId="0" xfId="0" applyFont="1" applyAlignment="1">
      <alignment horizontal="center" readingOrder="1"/>
    </xf>
    <xf numFmtId="0" fontId="7" fillId="0" borderId="0" xfId="0" applyFont="1" applyAlignment="1">
      <alignment horizontal="center" readingOrder="1"/>
    </xf>
    <xf numFmtId="0" fontId="8" fillId="0" borderId="0" xfId="0" applyFont="1" applyAlignment="1">
      <alignment horizontal="center" readingOrder="1"/>
    </xf>
    <xf numFmtId="0" fontId="9" fillId="0" borderId="0" xfId="0" applyFont="1"/>
    <xf numFmtId="0" fontId="22" fillId="4" borderId="7" xfId="0" applyFont="1" applyFill="1" applyBorder="1" applyAlignment="1" applyProtection="1">
      <alignment horizontal="center" vertical="center" wrapText="1" readingOrder="1"/>
      <protection locked="0"/>
    </xf>
    <xf numFmtId="0" fontId="22" fillId="4" borderId="7" xfId="0" applyFont="1" applyFill="1" applyBorder="1" applyAlignment="1" applyProtection="1">
      <alignment horizontal="center" vertical="center" wrapText="1" readingOrder="1"/>
      <protection locked="0"/>
    </xf>
    <xf numFmtId="0" fontId="24" fillId="5" borderId="7" xfId="0" applyFont="1" applyFill="1" applyBorder="1" applyAlignment="1" applyProtection="1">
      <alignment vertical="center" wrapText="1" readingOrder="1"/>
      <protection locked="0"/>
    </xf>
    <xf numFmtId="164" fontId="24" fillId="5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6" borderId="7" xfId="0" applyFont="1" applyFill="1" applyBorder="1" applyAlignment="1" applyProtection="1">
      <alignment vertical="center" wrapText="1" readingOrder="1"/>
      <protection locked="0"/>
    </xf>
    <xf numFmtId="164" fontId="24" fillId="6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7" borderId="7" xfId="0" applyFont="1" applyFill="1" applyBorder="1" applyAlignment="1" applyProtection="1">
      <alignment vertical="center" wrapText="1" readingOrder="1"/>
      <protection locked="0"/>
    </xf>
    <xf numFmtId="164" fontId="24" fillId="7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8" borderId="7" xfId="0" applyFont="1" applyFill="1" applyBorder="1" applyAlignment="1" applyProtection="1">
      <alignment vertical="center" wrapText="1" readingOrder="1"/>
      <protection locked="0"/>
    </xf>
    <xf numFmtId="164" fontId="24" fillId="8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0" borderId="7" xfId="0" applyFont="1" applyFill="1" applyBorder="1" applyAlignment="1" applyProtection="1">
      <alignment vertical="center" wrapText="1" readingOrder="1"/>
      <protection locked="0"/>
    </xf>
    <xf numFmtId="164" fontId="24" fillId="0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3" fillId="0" borderId="0" xfId="0" applyFont="1"/>
    <xf numFmtId="0" fontId="24" fillId="10" borderId="7" xfId="0" applyFont="1" applyFill="1" applyBorder="1" applyAlignment="1" applyProtection="1">
      <alignment vertical="center" wrapText="1" readingOrder="1"/>
      <protection locked="0"/>
    </xf>
    <xf numFmtId="164" fontId="24" fillId="10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2" borderId="7" xfId="0" applyFont="1" applyFill="1" applyBorder="1" applyAlignment="1" applyProtection="1">
      <alignment vertical="center" wrapText="1" readingOrder="1"/>
      <protection locked="0"/>
    </xf>
    <xf numFmtId="164" fontId="24" fillId="12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4" borderId="7" xfId="0" applyFont="1" applyFill="1" applyBorder="1" applyAlignment="1" applyProtection="1">
      <alignment vertical="center" wrapText="1" readingOrder="1"/>
      <protection locked="0"/>
    </xf>
    <xf numFmtId="164" fontId="24" fillId="14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6" borderId="7" xfId="0" applyFont="1" applyFill="1" applyBorder="1" applyAlignment="1" applyProtection="1">
      <alignment vertical="center" wrapText="1" readingOrder="1"/>
      <protection locked="0"/>
    </xf>
    <xf numFmtId="164" fontId="24" fillId="16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2" borderId="0" xfId="0" applyFill="1"/>
    <xf numFmtId="0" fontId="24" fillId="18" borderId="7" xfId="0" applyFont="1" applyFill="1" applyBorder="1" applyAlignment="1" applyProtection="1">
      <alignment vertical="center" wrapText="1" readingOrder="1"/>
      <protection locked="0"/>
    </xf>
    <xf numFmtId="164" fontId="24" fillId="18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0" fillId="17" borderId="0" xfId="0" applyFill="1"/>
    <xf numFmtId="0" fontId="0" fillId="19" borderId="0" xfId="0" applyFill="1"/>
    <xf numFmtId="43" fontId="0" fillId="0" borderId="0" xfId="1" applyFont="1" applyFill="1"/>
    <xf numFmtId="0" fontId="24" fillId="4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Border="1" applyAlignment="1">
      <alignment horizontal="left" vertical="top" wrapText="1"/>
    </xf>
    <xf numFmtId="0" fontId="11" fillId="3" borderId="1" xfId="0" quotePrefix="1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vertical="center" wrapText="1"/>
    </xf>
    <xf numFmtId="0" fontId="17" fillId="0" borderId="0" xfId="0" applyNumberFormat="1" applyFont="1" applyFill="1" applyBorder="1" applyAlignment="1" applyProtection="1">
      <alignment horizontal="left" vertical="center"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6" fillId="3" borderId="2" xfId="0" applyNumberFormat="1" applyFont="1" applyFill="1" applyBorder="1" applyAlignment="1" applyProtection="1">
      <alignment horizontal="left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</xf>
    <xf numFmtId="0" fontId="6" fillId="0" borderId="1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center" wrapText="1"/>
    </xf>
    <xf numFmtId="0" fontId="6" fillId="0" borderId="4" xfId="0" quotePrefix="1" applyFont="1" applyBorder="1" applyAlignment="1">
      <alignment horizontal="center" wrapText="1"/>
    </xf>
    <xf numFmtId="0" fontId="14" fillId="0" borderId="3" xfId="0" quotePrefix="1" applyFont="1" applyBorder="1" applyAlignment="1">
      <alignment horizontal="center" wrapText="1"/>
    </xf>
    <xf numFmtId="0" fontId="14" fillId="0" borderId="1" xfId="0" quotePrefix="1" applyFont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0" xfId="0" quotePrefix="1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1" fillId="0" borderId="1" xfId="0" quotePrefix="1" applyNumberFormat="1" applyFont="1" applyFill="1" applyBorder="1" applyAlignment="1" applyProtection="1">
      <alignment horizontal="left" vertical="center" wrapText="1"/>
    </xf>
    <xf numFmtId="0" fontId="11" fillId="0" borderId="1" xfId="0" quotePrefix="1" applyFont="1" applyBorder="1" applyAlignment="1">
      <alignment horizontal="left" vertical="center"/>
    </xf>
    <xf numFmtId="0" fontId="9" fillId="0" borderId="2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vertical="center"/>
    </xf>
    <xf numFmtId="0" fontId="18" fillId="0" borderId="5" xfId="0" applyNumberFormat="1" applyFont="1" applyFill="1" applyBorder="1" applyAlignment="1" applyProtection="1">
      <alignment horizontal="left" wrapText="1"/>
    </xf>
    <xf numFmtId="0" fontId="11" fillId="0" borderId="1" xfId="0" quotePrefix="1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readingOrder="1"/>
    </xf>
    <xf numFmtId="0" fontId="3" fillId="0" borderId="0" xfId="0" applyFont="1" applyAlignment="1" applyProtection="1">
      <alignment horizontal="center" vertical="top" wrapText="1" readingOrder="1"/>
      <protection locked="0"/>
    </xf>
    <xf numFmtId="0" fontId="21" fillId="0" borderId="0" xfId="0" applyFont="1" applyAlignment="1" applyProtection="1">
      <alignment horizontal="center" vertical="top" wrapText="1" readingOrder="1"/>
      <protection locked="0"/>
    </xf>
    <xf numFmtId="0" fontId="22" fillId="4" borderId="7" xfId="0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Border="1" applyAlignment="1" applyProtection="1">
      <alignment vertical="top" wrapText="1"/>
      <protection locked="0"/>
    </xf>
    <xf numFmtId="0" fontId="24" fillId="7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Border="1"/>
    <xf numFmtId="164" fontId="24" fillId="7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7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7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8" borderId="7" xfId="0" applyFont="1" applyFill="1" applyBorder="1" applyAlignment="1" applyProtection="1">
      <alignment vertical="center" wrapText="1" readingOrder="1"/>
      <protection locked="0"/>
    </xf>
    <xf numFmtId="164" fontId="24" fillId="8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8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8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6" borderId="7" xfId="0" applyFont="1" applyFill="1" applyBorder="1" applyAlignment="1" applyProtection="1">
      <alignment vertical="center" wrapText="1" readingOrder="1"/>
      <protection locked="0"/>
    </xf>
    <xf numFmtId="0" fontId="23" fillId="17" borderId="7" xfId="0" applyFont="1" applyFill="1" applyBorder="1"/>
    <xf numFmtId="164" fontId="24" fillId="16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6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6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5" borderId="7" xfId="0" applyFont="1" applyFill="1" applyBorder="1" applyAlignment="1" applyProtection="1">
      <alignment vertical="center" wrapText="1" readingOrder="1"/>
      <protection locked="0"/>
    </xf>
    <xf numFmtId="164" fontId="24" fillId="5" borderId="7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6" borderId="7" xfId="0" applyFont="1" applyFill="1" applyBorder="1" applyAlignment="1" applyProtection="1">
      <alignment vertical="center" wrapText="1" readingOrder="1"/>
      <protection locked="0"/>
    </xf>
    <xf numFmtId="164" fontId="24" fillId="6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6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6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/>
    <xf numFmtId="164" fontId="24" fillId="0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0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8" borderId="7" xfId="0" applyFont="1" applyFill="1" applyBorder="1" applyAlignment="1" applyProtection="1">
      <alignment vertical="center" wrapText="1" readingOrder="1"/>
      <protection locked="0"/>
    </xf>
    <xf numFmtId="0" fontId="23" fillId="19" borderId="7" xfId="0" applyFont="1" applyFill="1" applyBorder="1"/>
    <xf numFmtId="164" fontId="24" fillId="18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8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8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4" borderId="7" xfId="0" applyFont="1" applyFill="1" applyBorder="1" applyAlignment="1" applyProtection="1">
      <alignment vertical="center" wrapText="1" readingOrder="1"/>
      <protection locked="0"/>
    </xf>
    <xf numFmtId="0" fontId="23" fillId="15" borderId="7" xfId="0" applyFont="1" applyFill="1" applyBorder="1"/>
    <xf numFmtId="164" fontId="24" fillId="14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4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4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2" borderId="7" xfId="0" applyFont="1" applyFill="1" applyBorder="1" applyAlignment="1" applyProtection="1">
      <alignment vertical="center" wrapText="1" readingOrder="1"/>
      <protection locked="0"/>
    </xf>
    <xf numFmtId="0" fontId="23" fillId="13" borderId="7" xfId="0" applyFont="1" applyFill="1" applyBorder="1"/>
    <xf numFmtId="164" fontId="24" fillId="12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2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2" borderId="10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9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9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9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4" fillId="10" borderId="7" xfId="0" applyFont="1" applyFill="1" applyBorder="1" applyAlignment="1" applyProtection="1">
      <alignment vertical="center" wrapText="1" readingOrder="1"/>
      <protection locked="0"/>
    </xf>
    <xf numFmtId="0" fontId="23" fillId="11" borderId="7" xfId="0" applyFont="1" applyFill="1" applyBorder="1"/>
    <xf numFmtId="164" fontId="24" fillId="10" borderId="8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0" borderId="9" xfId="0" applyNumberFormat="1" applyFont="1" applyFill="1" applyBorder="1" applyAlignment="1" applyProtection="1">
      <alignment horizontal="right" vertical="center" wrapText="1" readingOrder="1"/>
      <protection locked="0"/>
    </xf>
    <xf numFmtId="164" fontId="24" fillId="1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0" borderId="0" xfId="0" quotePrefix="1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topLeftCell="A4" workbookViewId="0">
      <selection activeCell="B27" sqref="B27:L27"/>
    </sheetView>
  </sheetViews>
  <sheetFormatPr defaultRowHeight="15" x14ac:dyDescent="0.25"/>
  <cols>
    <col min="6" max="10" width="25.28515625" customWidth="1"/>
    <col min="11" max="11" width="17.5703125" customWidth="1"/>
    <col min="12" max="12" width="15.7109375" customWidth="1"/>
  </cols>
  <sheetData>
    <row r="1" spans="2:12" ht="42" customHeight="1" x14ac:dyDescent="0.25">
      <c r="B1" s="129" t="s">
        <v>76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2:12" ht="18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</row>
    <row r="3" spans="2:12" ht="15.75" customHeight="1" x14ac:dyDescent="0.25">
      <c r="B3" s="129" t="s">
        <v>13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2:12" ht="36" customHeight="1" x14ac:dyDescent="0.25">
      <c r="B4" s="115"/>
      <c r="C4" s="115"/>
      <c r="D4" s="115"/>
      <c r="E4" s="20"/>
      <c r="F4" s="20"/>
      <c r="G4" s="20"/>
      <c r="H4" s="20"/>
      <c r="I4" s="20"/>
      <c r="J4" s="3"/>
      <c r="K4" s="3"/>
    </row>
    <row r="5" spans="2:12" ht="18" customHeight="1" x14ac:dyDescent="0.25">
      <c r="B5" s="129" t="s">
        <v>61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2:12" ht="18" customHeight="1" x14ac:dyDescent="0.25">
      <c r="B6" s="41"/>
      <c r="C6" s="43"/>
      <c r="D6" s="43"/>
      <c r="E6" s="43"/>
      <c r="F6" s="43"/>
      <c r="G6" s="43"/>
      <c r="H6" s="43"/>
      <c r="I6" s="43"/>
      <c r="J6" s="43"/>
      <c r="K6" s="43"/>
    </row>
    <row r="7" spans="2:12" x14ac:dyDescent="0.25">
      <c r="B7" s="137" t="s">
        <v>62</v>
      </c>
      <c r="C7" s="137"/>
      <c r="D7" s="137"/>
      <c r="E7" s="137"/>
      <c r="F7" s="137"/>
      <c r="G7" s="4"/>
      <c r="H7" s="4"/>
      <c r="I7" s="4"/>
      <c r="J7" s="4"/>
      <c r="K7" s="23"/>
    </row>
    <row r="8" spans="2:12" ht="25.5" x14ac:dyDescent="0.25">
      <c r="B8" s="119" t="s">
        <v>8</v>
      </c>
      <c r="C8" s="120"/>
      <c r="D8" s="120"/>
      <c r="E8" s="120"/>
      <c r="F8" s="121"/>
      <c r="G8" s="28" t="s">
        <v>64</v>
      </c>
      <c r="H8" s="1" t="s">
        <v>73</v>
      </c>
      <c r="I8" s="1" t="s">
        <v>74</v>
      </c>
      <c r="J8" s="28" t="s">
        <v>75</v>
      </c>
      <c r="K8" s="1" t="s">
        <v>18</v>
      </c>
      <c r="L8" s="1" t="s">
        <v>52</v>
      </c>
    </row>
    <row r="9" spans="2:12" s="31" customFormat="1" ht="11.25" x14ac:dyDescent="0.2">
      <c r="B9" s="122">
        <v>1</v>
      </c>
      <c r="C9" s="122"/>
      <c r="D9" s="122"/>
      <c r="E9" s="122"/>
      <c r="F9" s="123"/>
      <c r="G9" s="30">
        <v>2</v>
      </c>
      <c r="H9" s="29">
        <v>3</v>
      </c>
      <c r="I9" s="29">
        <v>4</v>
      </c>
      <c r="J9" s="29">
        <v>5</v>
      </c>
      <c r="K9" s="29" t="s">
        <v>20</v>
      </c>
      <c r="L9" s="29" t="s">
        <v>77</v>
      </c>
    </row>
    <row r="10" spans="2:12" x14ac:dyDescent="0.25">
      <c r="B10" s="135" t="s">
        <v>0</v>
      </c>
      <c r="C10" s="114"/>
      <c r="D10" s="114"/>
      <c r="E10" s="114"/>
      <c r="F10" s="136"/>
      <c r="G10" s="47">
        <f>SUM(G11:G12)</f>
        <v>1259667.95</v>
      </c>
      <c r="H10" s="47">
        <v>4112321.63</v>
      </c>
      <c r="I10" s="47"/>
      <c r="J10" s="47">
        <f>SUM(J11:J12)</f>
        <v>1759429.33</v>
      </c>
      <c r="K10" s="47">
        <f>J10/G10*100</f>
        <v>139.67405696080465</v>
      </c>
      <c r="L10" s="47">
        <f>J10/H10*100</f>
        <v>42.78433177902965</v>
      </c>
    </row>
    <row r="11" spans="2:12" x14ac:dyDescent="0.25">
      <c r="B11" s="124" t="s">
        <v>54</v>
      </c>
      <c r="C11" s="125"/>
      <c r="D11" s="125"/>
      <c r="E11" s="125"/>
      <c r="F11" s="133"/>
      <c r="G11" s="48">
        <v>1259267.95</v>
      </c>
      <c r="H11" s="48">
        <v>4112321.63</v>
      </c>
      <c r="I11" s="48"/>
      <c r="J11" s="48">
        <v>1759429.33</v>
      </c>
      <c r="K11" s="47">
        <f t="shared" ref="K11:K16" si="0">J11/G11*100</f>
        <v>139.71842370799638</v>
      </c>
      <c r="L11" s="47">
        <f t="shared" ref="L11:L16" si="1">J11/H11*100</f>
        <v>42.78433177902965</v>
      </c>
    </row>
    <row r="12" spans="2:12" x14ac:dyDescent="0.25">
      <c r="B12" s="138" t="s">
        <v>59</v>
      </c>
      <c r="C12" s="133"/>
      <c r="D12" s="133"/>
      <c r="E12" s="133"/>
      <c r="F12" s="133"/>
      <c r="G12" s="48">
        <v>400</v>
      </c>
      <c r="H12" s="48">
        <v>0</v>
      </c>
      <c r="I12" s="48"/>
      <c r="J12" s="48">
        <v>0</v>
      </c>
      <c r="K12" s="47">
        <f t="shared" si="0"/>
        <v>0</v>
      </c>
      <c r="L12" s="47" t="e">
        <f t="shared" si="1"/>
        <v>#DIV/0!</v>
      </c>
    </row>
    <row r="13" spans="2:12" x14ac:dyDescent="0.25">
      <c r="B13" s="24" t="s">
        <v>1</v>
      </c>
      <c r="C13" s="42"/>
      <c r="D13" s="42"/>
      <c r="E13" s="42"/>
      <c r="F13" s="42"/>
      <c r="G13" s="47">
        <f>SUM(G14:G16)</f>
        <v>1522532.0100000002</v>
      </c>
      <c r="H13" s="47">
        <f>SUM(H14:H16)</f>
        <v>4112321.63</v>
      </c>
      <c r="I13" s="47"/>
      <c r="J13" s="47">
        <f>SUM(J14:J16)</f>
        <v>2170936.04</v>
      </c>
      <c r="K13" s="47">
        <f t="shared" si="0"/>
        <v>142.58721824837033</v>
      </c>
      <c r="L13" s="47">
        <f t="shared" si="1"/>
        <v>52.791007983487901</v>
      </c>
    </row>
    <row r="14" spans="2:12" x14ac:dyDescent="0.25">
      <c r="B14" s="131" t="s">
        <v>55</v>
      </c>
      <c r="C14" s="125"/>
      <c r="D14" s="125"/>
      <c r="E14" s="125"/>
      <c r="F14" s="125"/>
      <c r="G14" s="48">
        <v>1306781.29</v>
      </c>
      <c r="H14" s="48">
        <v>3690626.38</v>
      </c>
      <c r="I14" s="48"/>
      <c r="J14" s="48">
        <v>1806152.7</v>
      </c>
      <c r="K14" s="47">
        <f t="shared" si="0"/>
        <v>138.21384755210261</v>
      </c>
      <c r="L14" s="47">
        <f t="shared" si="1"/>
        <v>48.938920227411373</v>
      </c>
    </row>
    <row r="15" spans="2:12" x14ac:dyDescent="0.25">
      <c r="B15" s="132" t="s">
        <v>56</v>
      </c>
      <c r="C15" s="133"/>
      <c r="D15" s="133"/>
      <c r="E15" s="133"/>
      <c r="F15" s="133"/>
      <c r="G15" s="49">
        <v>45383.6</v>
      </c>
      <c r="H15" s="49">
        <v>176193.62</v>
      </c>
      <c r="I15" s="49"/>
      <c r="J15" s="49">
        <v>118551.49</v>
      </c>
      <c r="K15" s="47">
        <f t="shared" si="0"/>
        <v>261.22099172388266</v>
      </c>
      <c r="L15" s="47">
        <f t="shared" si="1"/>
        <v>67.284780232110563</v>
      </c>
    </row>
    <row r="16" spans="2:12" x14ac:dyDescent="0.25">
      <c r="B16" s="113" t="s">
        <v>65</v>
      </c>
      <c r="C16" s="114"/>
      <c r="D16" s="114"/>
      <c r="E16" s="114"/>
      <c r="F16" s="114"/>
      <c r="G16" s="47">
        <v>170367.12</v>
      </c>
      <c r="H16" s="47">
        <v>245501.63</v>
      </c>
      <c r="I16" s="47"/>
      <c r="J16" s="50">
        <v>246231.85</v>
      </c>
      <c r="K16" s="47">
        <f t="shared" si="0"/>
        <v>144.53014760125075</v>
      </c>
      <c r="L16" s="47">
        <f t="shared" si="1"/>
        <v>100.2974399803374</v>
      </c>
    </row>
    <row r="17" spans="1:43" ht="18" x14ac:dyDescent="0.25">
      <c r="B17" s="20"/>
      <c r="C17" s="18"/>
      <c r="D17" s="18"/>
      <c r="E17" s="18"/>
      <c r="F17" s="18"/>
      <c r="G17" s="18"/>
      <c r="H17" s="18"/>
      <c r="I17" s="19"/>
      <c r="J17" s="19"/>
      <c r="K17" s="19"/>
      <c r="L17" s="19"/>
    </row>
    <row r="18" spans="1:43" ht="18" customHeight="1" x14ac:dyDescent="0.25">
      <c r="B18" s="137" t="s">
        <v>66</v>
      </c>
      <c r="C18" s="137"/>
      <c r="D18" s="137"/>
      <c r="E18" s="137"/>
      <c r="F18" s="137"/>
      <c r="G18" s="18"/>
      <c r="H18" s="18"/>
      <c r="I18" s="19"/>
      <c r="J18" s="19"/>
      <c r="K18" s="19"/>
      <c r="L18" s="19"/>
    </row>
    <row r="19" spans="1:43" ht="25.5" x14ac:dyDescent="0.25">
      <c r="B19" s="119" t="s">
        <v>8</v>
      </c>
      <c r="C19" s="120"/>
      <c r="D19" s="120"/>
      <c r="E19" s="120"/>
      <c r="F19" s="121"/>
      <c r="G19" s="28" t="s">
        <v>63</v>
      </c>
      <c r="H19" s="1" t="s">
        <v>53</v>
      </c>
      <c r="I19" s="1" t="s">
        <v>51</v>
      </c>
      <c r="J19" s="28" t="s">
        <v>64</v>
      </c>
      <c r="K19" s="1" t="s">
        <v>18</v>
      </c>
      <c r="L19" s="1" t="s">
        <v>52</v>
      </c>
    </row>
    <row r="20" spans="1:43" s="31" customFormat="1" x14ac:dyDescent="0.25">
      <c r="B20" s="122">
        <v>1</v>
      </c>
      <c r="C20" s="122"/>
      <c r="D20" s="122"/>
      <c r="E20" s="122"/>
      <c r="F20" s="123"/>
      <c r="G20" s="30">
        <v>2</v>
      </c>
      <c r="H20" s="29">
        <v>3</v>
      </c>
      <c r="I20" s="29">
        <v>4</v>
      </c>
      <c r="J20" s="29">
        <v>5</v>
      </c>
      <c r="K20" s="29" t="s">
        <v>20</v>
      </c>
      <c r="L20" s="29" t="s">
        <v>21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15.75" customHeight="1" x14ac:dyDescent="0.25">
      <c r="A21" s="31"/>
      <c r="B21" s="124" t="s">
        <v>57</v>
      </c>
      <c r="C21" s="126"/>
      <c r="D21" s="126"/>
      <c r="E21" s="126"/>
      <c r="F21" s="127"/>
      <c r="G21" s="21">
        <v>0</v>
      </c>
      <c r="H21" s="21">
        <v>0</v>
      </c>
      <c r="I21" s="21">
        <v>0</v>
      </c>
      <c r="J21" s="21">
        <v>0</v>
      </c>
      <c r="K21" s="21"/>
      <c r="L21" s="21"/>
    </row>
    <row r="22" spans="1:43" x14ac:dyDescent="0.25">
      <c r="A22" s="31"/>
      <c r="B22" s="124" t="s">
        <v>58</v>
      </c>
      <c r="C22" s="125"/>
      <c r="D22" s="125"/>
      <c r="E22" s="125"/>
      <c r="F22" s="125"/>
      <c r="G22" s="21">
        <v>0</v>
      </c>
      <c r="H22" s="21">
        <v>0</v>
      </c>
      <c r="I22" s="21">
        <v>0</v>
      </c>
      <c r="J22" s="21">
        <v>0</v>
      </c>
      <c r="K22" s="21"/>
      <c r="L22" s="21"/>
    </row>
    <row r="23" spans="1:43" s="44" customFormat="1" ht="15" customHeight="1" x14ac:dyDescent="0.25">
      <c r="A23" s="31"/>
      <c r="B23" s="116" t="s">
        <v>60</v>
      </c>
      <c r="C23" s="117"/>
      <c r="D23" s="117"/>
      <c r="E23" s="117"/>
      <c r="F23" s="118"/>
      <c r="G23" s="22"/>
      <c r="H23" s="22"/>
      <c r="I23" s="22"/>
      <c r="J23" s="22"/>
      <c r="K23" s="22"/>
      <c r="L23" s="22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s="44" customFormat="1" ht="15" customHeight="1" x14ac:dyDescent="0.25">
      <c r="A24" s="31"/>
      <c r="B24" s="116" t="s">
        <v>67</v>
      </c>
      <c r="C24" s="117"/>
      <c r="D24" s="117"/>
      <c r="E24" s="117"/>
      <c r="F24" s="118"/>
      <c r="G24" s="22"/>
      <c r="H24" s="22"/>
      <c r="I24" s="22"/>
      <c r="J24" s="22"/>
      <c r="K24" s="22"/>
      <c r="L24" s="22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 x14ac:dyDescent="0.25">
      <c r="A25" s="31"/>
      <c r="B25" s="113" t="s">
        <v>68</v>
      </c>
      <c r="C25" s="114"/>
      <c r="D25" s="114"/>
      <c r="E25" s="114"/>
      <c r="F25" s="114"/>
      <c r="G25" s="22"/>
      <c r="H25" s="22"/>
      <c r="I25" s="22"/>
      <c r="J25" s="22"/>
      <c r="K25" s="22"/>
      <c r="L25" s="22"/>
    </row>
    <row r="26" spans="1:43" ht="15.75" x14ac:dyDescent="0.25">
      <c r="B26" s="15"/>
      <c r="C26" s="16"/>
      <c r="D26" s="16"/>
      <c r="E26" s="16"/>
      <c r="F26" s="16"/>
      <c r="G26" s="17"/>
      <c r="H26" s="17"/>
      <c r="I26" s="17"/>
      <c r="J26" s="17"/>
      <c r="K26" s="17"/>
    </row>
    <row r="27" spans="1:43" x14ac:dyDescent="0.25">
      <c r="B27" s="128" t="s">
        <v>441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</row>
    <row r="28" spans="1:43" ht="15.75" x14ac:dyDescent="0.25">
      <c r="B28" s="195"/>
      <c r="C28" s="196"/>
      <c r="D28" s="196"/>
      <c r="E28" s="196"/>
      <c r="F28" s="196"/>
      <c r="G28" s="197"/>
      <c r="H28" s="197"/>
      <c r="I28" s="197"/>
      <c r="J28" s="197"/>
      <c r="K28" s="197" t="s">
        <v>442</v>
      </c>
      <c r="L28" s="198"/>
    </row>
    <row r="29" spans="1:43" ht="15" customHeight="1" x14ac:dyDescent="0.25">
      <c r="B29" s="199" t="s">
        <v>443</v>
      </c>
      <c r="C29" s="199"/>
      <c r="D29" s="199"/>
      <c r="E29" s="199"/>
      <c r="F29" s="199"/>
      <c r="G29" s="199"/>
      <c r="H29" s="199"/>
      <c r="I29" s="199"/>
      <c r="J29" s="199"/>
      <c r="K29" s="199"/>
      <c r="L29" s="199"/>
    </row>
    <row r="30" spans="1:43" x14ac:dyDescent="0.25"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1" spans="1:43" ht="15" customHeight="1" x14ac:dyDescent="0.25"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43" ht="36.75" customHeight="1" x14ac:dyDescent="0.25"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</row>
    <row r="33" spans="2:12" x14ac:dyDescent="0.25">
      <c r="B33" s="130"/>
      <c r="C33" s="130"/>
      <c r="D33" s="130"/>
      <c r="E33" s="130"/>
      <c r="F33" s="130"/>
      <c r="G33" s="130"/>
      <c r="H33" s="130"/>
      <c r="I33" s="130"/>
      <c r="J33" s="130"/>
      <c r="K33" s="130"/>
    </row>
    <row r="34" spans="2:12" ht="15" customHeight="1" x14ac:dyDescent="0.25"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</row>
    <row r="35" spans="2:12" x14ac:dyDescent="0.25"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</row>
  </sheetData>
  <mergeCells count="27">
    <mergeCell ref="B1:L1"/>
    <mergeCell ref="B3:L3"/>
    <mergeCell ref="B5:L5"/>
    <mergeCell ref="B33:F33"/>
    <mergeCell ref="G33:K33"/>
    <mergeCell ref="B14:F14"/>
    <mergeCell ref="B15:F15"/>
    <mergeCell ref="B29:L29"/>
    <mergeCell ref="B31:L32"/>
    <mergeCell ref="B9:F9"/>
    <mergeCell ref="B10:F10"/>
    <mergeCell ref="B11:F11"/>
    <mergeCell ref="B7:F7"/>
    <mergeCell ref="B8:F8"/>
    <mergeCell ref="B12:F12"/>
    <mergeCell ref="B18:F18"/>
    <mergeCell ref="B34:L35"/>
    <mergeCell ref="B16:F16"/>
    <mergeCell ref="B25:F25"/>
    <mergeCell ref="B4:D4"/>
    <mergeCell ref="B24:F24"/>
    <mergeCell ref="B19:F19"/>
    <mergeCell ref="B20:F20"/>
    <mergeCell ref="B22:F22"/>
    <mergeCell ref="B23:F23"/>
    <mergeCell ref="B21:F21"/>
    <mergeCell ref="B27:L27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84"/>
  <sheetViews>
    <sheetView topLeftCell="B52" workbookViewId="0">
      <selection activeCell="G135" sqref="G135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5.42578125" bestFit="1" customWidth="1"/>
    <col min="5" max="5" width="5.42578125" customWidth="1"/>
    <col min="6" max="6" width="59" customWidth="1"/>
    <col min="7" max="10" width="25.28515625" customWidth="1"/>
    <col min="11" max="12" width="15.7109375" customWidth="1"/>
  </cols>
  <sheetData>
    <row r="1" spans="2:12" ht="18" customHeight="1" x14ac:dyDescent="0.25">
      <c r="B1" s="2"/>
      <c r="C1" s="2"/>
      <c r="D1" s="2"/>
      <c r="E1" s="20"/>
      <c r="F1" s="2"/>
      <c r="G1" s="2"/>
      <c r="H1" s="2"/>
      <c r="I1" s="2"/>
      <c r="J1" s="2"/>
      <c r="K1" s="2"/>
    </row>
    <row r="2" spans="2:12" ht="15.75" customHeight="1" x14ac:dyDescent="0.25">
      <c r="B2" s="129" t="s">
        <v>13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2:12" ht="18" x14ac:dyDescent="0.25">
      <c r="B3" s="2"/>
      <c r="C3" s="2"/>
      <c r="D3" s="2"/>
      <c r="E3" s="20"/>
      <c r="F3" s="2"/>
      <c r="G3" s="2"/>
      <c r="H3" s="2"/>
      <c r="I3" s="2"/>
      <c r="J3" s="3"/>
      <c r="K3" s="3"/>
    </row>
    <row r="4" spans="2:12" ht="18" customHeight="1" x14ac:dyDescent="0.25">
      <c r="B4" s="129" t="s">
        <v>69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2:12" ht="18" x14ac:dyDescent="0.25">
      <c r="B5" s="2"/>
      <c r="C5" s="2"/>
      <c r="D5" s="2"/>
      <c r="E5" s="20"/>
      <c r="F5" s="2"/>
      <c r="G5" s="2"/>
      <c r="H5" s="2"/>
      <c r="I5" s="2"/>
      <c r="J5" s="3"/>
      <c r="K5" s="3"/>
    </row>
    <row r="6" spans="2:12" ht="15.75" customHeight="1" x14ac:dyDescent="0.25">
      <c r="B6" s="129" t="s">
        <v>19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</row>
    <row r="7" spans="2:12" ht="18" x14ac:dyDescent="0.25">
      <c r="B7" s="2"/>
      <c r="C7" s="2"/>
      <c r="D7" s="2"/>
      <c r="E7" s="20"/>
      <c r="F7" s="2"/>
      <c r="G7" s="2"/>
      <c r="H7" s="55"/>
      <c r="I7" s="2"/>
      <c r="J7" s="3"/>
      <c r="K7" s="3"/>
    </row>
    <row r="8" spans="2:12" ht="25.5" x14ac:dyDescent="0.25">
      <c r="B8" s="139" t="s">
        <v>8</v>
      </c>
      <c r="C8" s="140"/>
      <c r="D8" s="140"/>
      <c r="E8" s="140"/>
      <c r="F8" s="141"/>
      <c r="G8" s="45" t="s">
        <v>64</v>
      </c>
      <c r="H8" s="45" t="s">
        <v>73</v>
      </c>
      <c r="I8" s="45" t="s">
        <v>74</v>
      </c>
      <c r="J8" s="45" t="s">
        <v>75</v>
      </c>
      <c r="K8" s="45" t="s">
        <v>18</v>
      </c>
      <c r="L8" s="45" t="s">
        <v>52</v>
      </c>
    </row>
    <row r="9" spans="2:12" ht="16.5" customHeight="1" x14ac:dyDescent="0.25">
      <c r="B9" s="139">
        <v>1</v>
      </c>
      <c r="C9" s="140"/>
      <c r="D9" s="140"/>
      <c r="E9" s="140"/>
      <c r="F9" s="141"/>
      <c r="G9" s="45">
        <v>2</v>
      </c>
      <c r="H9" s="45">
        <v>3</v>
      </c>
      <c r="I9" s="45">
        <v>4</v>
      </c>
      <c r="J9" s="45">
        <v>5</v>
      </c>
      <c r="K9" s="45" t="s">
        <v>20</v>
      </c>
      <c r="L9" s="45" t="s">
        <v>21</v>
      </c>
    </row>
    <row r="10" spans="2:12" x14ac:dyDescent="0.25">
      <c r="B10" s="7"/>
      <c r="C10" s="7"/>
      <c r="D10" s="7"/>
      <c r="E10" s="7"/>
      <c r="F10" s="7" t="s">
        <v>22</v>
      </c>
      <c r="G10" s="53">
        <f>SUM(G11,G42)</f>
        <v>1259667.95</v>
      </c>
      <c r="H10" s="53">
        <f>SUM(H11,H42)</f>
        <v>4112321.63</v>
      </c>
      <c r="I10" s="51"/>
      <c r="J10" s="54">
        <f>SUM(J11,J42)</f>
        <v>1759429.33</v>
      </c>
      <c r="K10" s="54">
        <f>J10/G10*100</f>
        <v>139.67405696080465</v>
      </c>
      <c r="L10" s="54">
        <f>J10/H10*100</f>
        <v>42.78433177902965</v>
      </c>
    </row>
    <row r="11" spans="2:12" ht="15.75" customHeight="1" x14ac:dyDescent="0.25">
      <c r="B11" s="7">
        <v>6</v>
      </c>
      <c r="C11" s="7"/>
      <c r="D11" s="7"/>
      <c r="E11" s="7"/>
      <c r="F11" s="7" t="s">
        <v>2</v>
      </c>
      <c r="G11" s="53">
        <f>SUM(G12,G21,G24,G27,G33,G39)</f>
        <v>1259267.95</v>
      </c>
      <c r="H11" s="53">
        <f>SUM(H12,H21,H24,H27,H33,H39)</f>
        <v>4112321.63</v>
      </c>
      <c r="I11" s="53"/>
      <c r="J11" s="54">
        <f>SUM(J12,J21,J24,J27,J33,J39)</f>
        <v>1759429.33</v>
      </c>
      <c r="K11" s="54">
        <f>J11/G11*100</f>
        <v>139.71842370799638</v>
      </c>
      <c r="L11" s="54">
        <f>J11/H11*100</f>
        <v>42.78433177902965</v>
      </c>
    </row>
    <row r="12" spans="2:12" s="39" customFormat="1" x14ac:dyDescent="0.25">
      <c r="B12" s="7"/>
      <c r="C12" s="7">
        <v>63</v>
      </c>
      <c r="D12" s="7"/>
      <c r="E12" s="7"/>
      <c r="F12" s="7" t="s">
        <v>23</v>
      </c>
      <c r="G12" s="53">
        <f>SUM(G13,G15,G17,G19)</f>
        <v>54946.14</v>
      </c>
      <c r="H12" s="53">
        <v>256710</v>
      </c>
      <c r="I12" s="53"/>
      <c r="J12" s="54">
        <f>SUM(J13,J17,J19)</f>
        <v>58958.380000000005</v>
      </c>
      <c r="K12" s="54">
        <f t="shared" ref="K12:K42" si="0">J12/G12*100</f>
        <v>107.30213259748547</v>
      </c>
      <c r="L12" s="54">
        <f t="shared" ref="L12:L40" si="1">J12/H12*100</f>
        <v>22.966919870671187</v>
      </c>
    </row>
    <row r="13" spans="2:12" s="39" customFormat="1" x14ac:dyDescent="0.25">
      <c r="B13" s="27"/>
      <c r="C13" s="27"/>
      <c r="D13" s="27">
        <v>632</v>
      </c>
      <c r="E13" s="27"/>
      <c r="F13" s="27" t="s">
        <v>78</v>
      </c>
      <c r="G13" s="53">
        <v>35029.43</v>
      </c>
      <c r="H13" s="53">
        <v>0</v>
      </c>
      <c r="I13" s="53"/>
      <c r="J13" s="54">
        <v>5317.52</v>
      </c>
      <c r="K13" s="54">
        <f t="shared" si="0"/>
        <v>15.1801499482007</v>
      </c>
      <c r="L13" s="54"/>
    </row>
    <row r="14" spans="2:12" x14ac:dyDescent="0.25">
      <c r="B14" s="8"/>
      <c r="C14" s="8"/>
      <c r="D14" s="9"/>
      <c r="E14" s="9">
        <v>6323</v>
      </c>
      <c r="F14" s="8" t="s">
        <v>79</v>
      </c>
      <c r="G14" s="51">
        <v>35029.43</v>
      </c>
      <c r="H14" s="51"/>
      <c r="I14" s="51"/>
      <c r="J14" s="52">
        <v>5377.24</v>
      </c>
      <c r="K14" s="58">
        <f t="shared" si="0"/>
        <v>15.350635165916202</v>
      </c>
      <c r="L14" s="54"/>
    </row>
    <row r="15" spans="2:12" s="39" customFormat="1" x14ac:dyDescent="0.25">
      <c r="B15" s="27"/>
      <c r="C15" s="27"/>
      <c r="D15" s="38">
        <v>634</v>
      </c>
      <c r="E15" s="38"/>
      <c r="F15" s="27" t="s">
        <v>154</v>
      </c>
      <c r="G15" s="53">
        <v>4952.92</v>
      </c>
      <c r="H15" s="53"/>
      <c r="I15" s="53"/>
      <c r="J15" s="54"/>
      <c r="K15" s="54"/>
      <c r="L15" s="54"/>
    </row>
    <row r="16" spans="2:12" x14ac:dyDescent="0.25">
      <c r="B16" s="8"/>
      <c r="C16" s="8"/>
      <c r="D16" s="9"/>
      <c r="E16" s="9">
        <v>6341</v>
      </c>
      <c r="F16" s="8" t="s">
        <v>155</v>
      </c>
      <c r="G16" s="51">
        <v>4952.92</v>
      </c>
      <c r="H16" s="51"/>
      <c r="I16" s="51"/>
      <c r="J16" s="52"/>
      <c r="K16" s="54"/>
      <c r="L16" s="54"/>
    </row>
    <row r="17" spans="2:12" s="39" customFormat="1" x14ac:dyDescent="0.25">
      <c r="B17" s="27"/>
      <c r="C17" s="27"/>
      <c r="D17" s="38">
        <v>636</v>
      </c>
      <c r="E17" s="38"/>
      <c r="F17" s="27" t="s">
        <v>80</v>
      </c>
      <c r="G17" s="53">
        <v>8782.1299999999992</v>
      </c>
      <c r="H17" s="53">
        <v>99121</v>
      </c>
      <c r="I17" s="53"/>
      <c r="J17" s="54">
        <v>5377.24</v>
      </c>
      <c r="K17" s="54">
        <f t="shared" si="0"/>
        <v>61.229337301998484</v>
      </c>
      <c r="L17" s="54">
        <f t="shared" si="1"/>
        <v>5.4249250915547664</v>
      </c>
    </row>
    <row r="18" spans="2:12" x14ac:dyDescent="0.25">
      <c r="B18" s="8"/>
      <c r="C18" s="8"/>
      <c r="D18" s="9"/>
      <c r="E18" s="9">
        <v>6361</v>
      </c>
      <c r="F18" s="8" t="s">
        <v>81</v>
      </c>
      <c r="G18" s="51">
        <v>8782.1299999999992</v>
      </c>
      <c r="H18" s="51"/>
      <c r="I18" s="51"/>
      <c r="J18" s="52">
        <v>5377.24</v>
      </c>
      <c r="K18" s="58">
        <f t="shared" si="0"/>
        <v>61.229337301998484</v>
      </c>
      <c r="L18" s="54"/>
    </row>
    <row r="19" spans="2:12" s="39" customFormat="1" x14ac:dyDescent="0.25">
      <c r="B19" s="27"/>
      <c r="C19" s="27"/>
      <c r="D19" s="38">
        <v>638</v>
      </c>
      <c r="E19" s="38"/>
      <c r="F19" s="27" t="s">
        <v>82</v>
      </c>
      <c r="G19" s="53">
        <v>6181.66</v>
      </c>
      <c r="H19" s="53">
        <v>157589</v>
      </c>
      <c r="I19" s="53"/>
      <c r="J19" s="54">
        <v>48263.62</v>
      </c>
      <c r="K19" s="54">
        <f t="shared" si="0"/>
        <v>780.75500755460507</v>
      </c>
      <c r="L19" s="54">
        <f t="shared" si="1"/>
        <v>30.626261985290853</v>
      </c>
    </row>
    <row r="20" spans="2:12" x14ac:dyDescent="0.25">
      <c r="B20" s="8"/>
      <c r="C20" s="8"/>
      <c r="D20" s="9"/>
      <c r="E20" s="9">
        <v>6381</v>
      </c>
      <c r="F20" s="8" t="s">
        <v>83</v>
      </c>
      <c r="G20" s="51">
        <v>6181.66</v>
      </c>
      <c r="H20" s="51"/>
      <c r="I20" s="51"/>
      <c r="J20" s="52">
        <v>48263.62</v>
      </c>
      <c r="K20" s="58">
        <f t="shared" si="0"/>
        <v>780.75500755460507</v>
      </c>
      <c r="L20" s="54"/>
    </row>
    <row r="21" spans="2:12" s="39" customFormat="1" x14ac:dyDescent="0.25">
      <c r="B21" s="27"/>
      <c r="C21" s="27">
        <v>64</v>
      </c>
      <c r="D21" s="38"/>
      <c r="E21" s="38"/>
      <c r="F21" s="27" t="s">
        <v>84</v>
      </c>
      <c r="G21" s="53">
        <v>0.31</v>
      </c>
      <c r="H21" s="53">
        <v>5</v>
      </c>
      <c r="I21" s="53"/>
      <c r="J21" s="54">
        <v>4.04</v>
      </c>
      <c r="K21" s="54">
        <f t="shared" si="0"/>
        <v>1303.2258064516129</v>
      </c>
      <c r="L21" s="54">
        <f t="shared" si="1"/>
        <v>80.800000000000011</v>
      </c>
    </row>
    <row r="22" spans="2:12" s="39" customFormat="1" x14ac:dyDescent="0.25">
      <c r="B22" s="27"/>
      <c r="C22" s="27"/>
      <c r="D22" s="38">
        <v>641</v>
      </c>
      <c r="E22" s="38"/>
      <c r="F22" s="27" t="s">
        <v>85</v>
      </c>
      <c r="G22" s="53">
        <v>0.31</v>
      </c>
      <c r="H22" s="53">
        <v>5</v>
      </c>
      <c r="I22" s="53"/>
      <c r="J22" s="54">
        <v>4.04</v>
      </c>
      <c r="K22" s="54">
        <f t="shared" si="0"/>
        <v>1303.2258064516129</v>
      </c>
      <c r="L22" s="54">
        <f t="shared" si="1"/>
        <v>80.800000000000011</v>
      </c>
    </row>
    <row r="23" spans="2:12" x14ac:dyDescent="0.25">
      <c r="B23" s="8"/>
      <c r="C23" s="8"/>
      <c r="D23" s="9"/>
      <c r="E23" s="9">
        <v>6413</v>
      </c>
      <c r="F23" s="8" t="s">
        <v>86</v>
      </c>
      <c r="G23" s="51">
        <v>0.31</v>
      </c>
      <c r="H23" s="51"/>
      <c r="I23" s="51"/>
      <c r="J23" s="52">
        <v>4.04</v>
      </c>
      <c r="K23" s="58">
        <f t="shared" si="0"/>
        <v>1303.2258064516129</v>
      </c>
      <c r="L23" s="54"/>
    </row>
    <row r="24" spans="2:12" s="39" customFormat="1" x14ac:dyDescent="0.25">
      <c r="B24" s="27"/>
      <c r="C24" s="27">
        <v>65</v>
      </c>
      <c r="D24" s="38"/>
      <c r="E24" s="38"/>
      <c r="F24" s="27" t="s">
        <v>87</v>
      </c>
      <c r="G24" s="53">
        <v>6684.33</v>
      </c>
      <c r="H24" s="53">
        <v>28400</v>
      </c>
      <c r="I24" s="53"/>
      <c r="J24" s="54">
        <v>13579.44</v>
      </c>
      <c r="K24" s="54">
        <f t="shared" si="0"/>
        <v>203.15334521186119</v>
      </c>
      <c r="L24" s="54">
        <f t="shared" si="1"/>
        <v>47.814929577464795</v>
      </c>
    </row>
    <row r="25" spans="2:12" s="39" customFormat="1" x14ac:dyDescent="0.25">
      <c r="B25" s="27"/>
      <c r="C25" s="27"/>
      <c r="D25" s="38">
        <v>652</v>
      </c>
      <c r="E25" s="38"/>
      <c r="F25" s="27" t="s">
        <v>88</v>
      </c>
      <c r="G25" s="53">
        <v>6684.33</v>
      </c>
      <c r="H25" s="53">
        <v>28400</v>
      </c>
      <c r="I25" s="53"/>
      <c r="J25" s="54">
        <v>13579.44</v>
      </c>
      <c r="K25" s="54">
        <f t="shared" si="0"/>
        <v>203.15334521186119</v>
      </c>
      <c r="L25" s="54">
        <f t="shared" si="1"/>
        <v>47.814929577464795</v>
      </c>
    </row>
    <row r="26" spans="2:12" x14ac:dyDescent="0.25">
      <c r="B26" s="8"/>
      <c r="C26" s="8"/>
      <c r="D26" s="9"/>
      <c r="E26" s="9">
        <v>6526</v>
      </c>
      <c r="F26" s="8" t="s">
        <v>89</v>
      </c>
      <c r="G26" s="51">
        <v>6684.33</v>
      </c>
      <c r="H26" s="51"/>
      <c r="I26" s="51"/>
      <c r="J26" s="52">
        <v>13579.44</v>
      </c>
      <c r="K26" s="58">
        <f t="shared" si="0"/>
        <v>203.15334521186119</v>
      </c>
      <c r="L26" s="54"/>
    </row>
    <row r="27" spans="2:12" s="39" customFormat="1" ht="25.5" x14ac:dyDescent="0.25">
      <c r="B27" s="27"/>
      <c r="C27" s="27">
        <v>66</v>
      </c>
      <c r="D27" s="38"/>
      <c r="E27" s="38"/>
      <c r="F27" s="7" t="s">
        <v>24</v>
      </c>
      <c r="G27" s="53">
        <v>97086.02</v>
      </c>
      <c r="H27" s="53">
        <v>250604</v>
      </c>
      <c r="I27" s="53"/>
      <c r="J27" s="54">
        <f>SUM(J28,J30)</f>
        <v>150613.9</v>
      </c>
      <c r="K27" s="54">
        <f t="shared" si="0"/>
        <v>155.13448795202439</v>
      </c>
      <c r="L27" s="54">
        <f t="shared" si="1"/>
        <v>60.100357536192561</v>
      </c>
    </row>
    <row r="28" spans="2:12" s="39" customFormat="1" x14ac:dyDescent="0.25">
      <c r="B28" s="27"/>
      <c r="C28" s="27"/>
      <c r="D28" s="38">
        <v>661</v>
      </c>
      <c r="E28" s="38"/>
      <c r="F28" s="7" t="s">
        <v>25</v>
      </c>
      <c r="G28" s="53">
        <v>80144.7</v>
      </c>
      <c r="H28" s="53">
        <v>223759</v>
      </c>
      <c r="I28" s="53"/>
      <c r="J28" s="54">
        <v>119700.24</v>
      </c>
      <c r="K28" s="54">
        <f t="shared" si="0"/>
        <v>149.35515386544589</v>
      </c>
      <c r="L28" s="54">
        <f t="shared" si="1"/>
        <v>53.495162205766022</v>
      </c>
    </row>
    <row r="29" spans="2:12" x14ac:dyDescent="0.25">
      <c r="B29" s="8"/>
      <c r="C29" s="27"/>
      <c r="D29" s="9"/>
      <c r="E29" s="9">
        <v>6615</v>
      </c>
      <c r="F29" s="12" t="s">
        <v>90</v>
      </c>
      <c r="G29" s="51">
        <v>80144.7</v>
      </c>
      <c r="H29" s="51"/>
      <c r="I29" s="51"/>
      <c r="J29" s="52">
        <v>119700.24</v>
      </c>
      <c r="K29" s="58">
        <f t="shared" si="0"/>
        <v>149.35515386544589</v>
      </c>
      <c r="L29" s="54"/>
    </row>
    <row r="30" spans="2:12" s="39" customFormat="1" ht="24.75" customHeight="1" x14ac:dyDescent="0.25">
      <c r="B30" s="27"/>
      <c r="C30" s="27"/>
      <c r="D30" s="38">
        <v>663</v>
      </c>
      <c r="E30" s="38"/>
      <c r="F30" s="7" t="s">
        <v>91</v>
      </c>
      <c r="G30" s="53">
        <v>16941.32</v>
      </c>
      <c r="H30" s="53">
        <v>26845</v>
      </c>
      <c r="I30" s="53"/>
      <c r="J30" s="54">
        <v>30913.66</v>
      </c>
      <c r="K30" s="54">
        <f t="shared" si="0"/>
        <v>182.4749193097114</v>
      </c>
      <c r="L30" s="54">
        <f t="shared" si="1"/>
        <v>115.15611845781338</v>
      </c>
    </row>
    <row r="31" spans="2:12" x14ac:dyDescent="0.25">
      <c r="B31" s="8"/>
      <c r="C31" s="27"/>
      <c r="D31" s="9">
        <v>6631</v>
      </c>
      <c r="E31" s="9"/>
      <c r="F31" s="12" t="s">
        <v>93</v>
      </c>
      <c r="G31" s="51">
        <v>16941.32</v>
      </c>
      <c r="H31" s="51"/>
      <c r="I31" s="51"/>
      <c r="J31" s="52">
        <v>16613.66</v>
      </c>
      <c r="K31" s="58">
        <f t="shared" si="0"/>
        <v>98.065912219354814</v>
      </c>
      <c r="L31" s="54"/>
    </row>
    <row r="32" spans="2:12" x14ac:dyDescent="0.25">
      <c r="B32" s="8"/>
      <c r="C32" s="27"/>
      <c r="D32" s="9">
        <v>6632</v>
      </c>
      <c r="E32" s="9"/>
      <c r="F32" s="12" t="s">
        <v>92</v>
      </c>
      <c r="G32" s="51"/>
      <c r="H32" s="51"/>
      <c r="I32" s="51"/>
      <c r="J32" s="52">
        <v>14300</v>
      </c>
      <c r="K32" s="58"/>
      <c r="L32" s="54"/>
    </row>
    <row r="33" spans="2:12" s="39" customFormat="1" x14ac:dyDescent="0.25">
      <c r="B33" s="27"/>
      <c r="C33" s="27">
        <v>67</v>
      </c>
      <c r="D33" s="38"/>
      <c r="E33" s="27"/>
      <c r="F33" s="27" t="s">
        <v>94</v>
      </c>
      <c r="G33" s="62">
        <f>SUM(G34,G37)</f>
        <v>1079315.51</v>
      </c>
      <c r="H33" s="53">
        <v>3555366.63</v>
      </c>
      <c r="I33" s="53"/>
      <c r="J33" s="54">
        <v>1525655.75</v>
      </c>
      <c r="K33" s="54">
        <f t="shared" si="0"/>
        <v>141.35400963523631</v>
      </c>
      <c r="L33" s="54">
        <f t="shared" si="1"/>
        <v>42.911348076639847</v>
      </c>
    </row>
    <row r="34" spans="2:12" s="39" customFormat="1" x14ac:dyDescent="0.25">
      <c r="B34" s="27"/>
      <c r="C34" s="27"/>
      <c r="D34" s="38">
        <v>671</v>
      </c>
      <c r="E34" s="27"/>
      <c r="F34" s="27" t="s">
        <v>156</v>
      </c>
      <c r="G34" s="62">
        <f>SUM(G35:G36)</f>
        <v>64391.41</v>
      </c>
      <c r="H34" s="53">
        <v>243303</v>
      </c>
      <c r="I34" s="53"/>
      <c r="J34" s="54">
        <v>110829.77</v>
      </c>
      <c r="K34" s="54">
        <f t="shared" si="0"/>
        <v>172.11887424114488</v>
      </c>
      <c r="L34" s="54">
        <f t="shared" si="1"/>
        <v>45.5521592417685</v>
      </c>
    </row>
    <row r="35" spans="2:12" x14ac:dyDescent="0.25">
      <c r="B35" s="8"/>
      <c r="C35" s="8"/>
      <c r="D35" s="9"/>
      <c r="E35" s="8">
        <v>6711</v>
      </c>
      <c r="F35" s="8" t="s">
        <v>95</v>
      </c>
      <c r="G35" s="61">
        <v>35136.720000000001</v>
      </c>
      <c r="H35" s="51"/>
      <c r="I35" s="51"/>
      <c r="J35" s="52">
        <v>79025.27</v>
      </c>
      <c r="K35" s="54">
        <f t="shared" si="0"/>
        <v>224.9079310760936</v>
      </c>
      <c r="L35" s="54"/>
    </row>
    <row r="36" spans="2:12" x14ac:dyDescent="0.25">
      <c r="B36" s="8"/>
      <c r="C36" s="8"/>
      <c r="D36" s="9"/>
      <c r="E36" s="8">
        <v>6721</v>
      </c>
      <c r="F36" s="8" t="s">
        <v>96</v>
      </c>
      <c r="G36" s="51">
        <v>29254.69</v>
      </c>
      <c r="H36" s="51"/>
      <c r="I36" s="51"/>
      <c r="J36" s="52">
        <v>31804.5</v>
      </c>
      <c r="K36" s="58">
        <f t="shared" si="0"/>
        <v>108.71590162124431</v>
      </c>
      <c r="L36" s="54"/>
    </row>
    <row r="37" spans="2:12" s="39" customFormat="1" x14ac:dyDescent="0.25">
      <c r="B37" s="27"/>
      <c r="C37" s="27"/>
      <c r="D37" s="38">
        <v>673</v>
      </c>
      <c r="E37" s="38"/>
      <c r="F37" s="27" t="s">
        <v>97</v>
      </c>
      <c r="G37" s="53">
        <v>1014924.1</v>
      </c>
      <c r="H37" s="53">
        <v>3312063.63</v>
      </c>
      <c r="I37" s="53"/>
      <c r="J37" s="54">
        <v>1414825.98</v>
      </c>
      <c r="K37" s="58">
        <f t="shared" si="0"/>
        <v>139.40214642651603</v>
      </c>
      <c r="L37" s="54">
        <f t="shared" si="1"/>
        <v>42.717355040669922</v>
      </c>
    </row>
    <row r="38" spans="2:12" x14ac:dyDescent="0.25">
      <c r="B38" s="8"/>
      <c r="C38" s="8"/>
      <c r="D38" s="9"/>
      <c r="E38" s="9">
        <v>6731</v>
      </c>
      <c r="F38" s="12" t="s">
        <v>97</v>
      </c>
      <c r="G38" s="51">
        <v>1014924.1</v>
      </c>
      <c r="H38" s="51"/>
      <c r="I38" s="51"/>
      <c r="J38" s="52">
        <v>1414825.98</v>
      </c>
      <c r="K38" s="58">
        <f t="shared" si="0"/>
        <v>139.40214642651603</v>
      </c>
      <c r="L38" s="54"/>
    </row>
    <row r="39" spans="2:12" s="39" customFormat="1" x14ac:dyDescent="0.25">
      <c r="B39" s="27"/>
      <c r="C39" s="27">
        <v>68</v>
      </c>
      <c r="D39" s="38"/>
      <c r="E39" s="38"/>
      <c r="F39" s="7" t="s">
        <v>98</v>
      </c>
      <c r="G39" s="53">
        <v>21235.64</v>
      </c>
      <c r="H39" s="53">
        <v>21236</v>
      </c>
      <c r="I39" s="53"/>
      <c r="J39" s="54">
        <v>10617.82</v>
      </c>
      <c r="K39" s="54">
        <f t="shared" si="0"/>
        <v>50</v>
      </c>
      <c r="L39" s="54">
        <f t="shared" si="1"/>
        <v>49.999152382746274</v>
      </c>
    </row>
    <row r="40" spans="2:12" s="39" customFormat="1" x14ac:dyDescent="0.25">
      <c r="B40" s="27"/>
      <c r="C40" s="27"/>
      <c r="D40" s="38">
        <v>683</v>
      </c>
      <c r="E40" s="38"/>
      <c r="F40" s="7" t="s">
        <v>99</v>
      </c>
      <c r="G40" s="53">
        <v>21235.64</v>
      </c>
      <c r="H40" s="53">
        <v>21236</v>
      </c>
      <c r="I40" s="53"/>
      <c r="J40" s="54">
        <v>10617.82</v>
      </c>
      <c r="K40" s="54">
        <f t="shared" si="0"/>
        <v>50</v>
      </c>
      <c r="L40" s="54">
        <f t="shared" si="1"/>
        <v>49.999152382746274</v>
      </c>
    </row>
    <row r="41" spans="2:12" s="59" customFormat="1" x14ac:dyDescent="0.25">
      <c r="B41" s="8"/>
      <c r="C41" s="8"/>
      <c r="D41" s="9"/>
      <c r="E41" s="9">
        <v>6832</v>
      </c>
      <c r="F41" s="12" t="s">
        <v>99</v>
      </c>
      <c r="G41" s="51">
        <v>21235.64</v>
      </c>
      <c r="H41" s="51"/>
      <c r="I41" s="51"/>
      <c r="J41" s="58">
        <v>10617.82</v>
      </c>
      <c r="K41" s="58">
        <f t="shared" si="0"/>
        <v>50</v>
      </c>
      <c r="L41" s="58"/>
    </row>
    <row r="42" spans="2:12" s="39" customFormat="1" x14ac:dyDescent="0.25">
      <c r="B42" s="27">
        <v>7</v>
      </c>
      <c r="C42" s="27"/>
      <c r="D42" s="38"/>
      <c r="E42" s="38"/>
      <c r="F42" s="7" t="s">
        <v>3</v>
      </c>
      <c r="G42" s="53">
        <v>400</v>
      </c>
      <c r="H42" s="53"/>
      <c r="I42" s="53"/>
      <c r="J42" s="54">
        <v>0</v>
      </c>
      <c r="K42" s="54">
        <f t="shared" si="0"/>
        <v>0</v>
      </c>
      <c r="L42" s="54"/>
    </row>
    <row r="43" spans="2:12" s="39" customFormat="1" x14ac:dyDescent="0.25">
      <c r="B43" s="27"/>
      <c r="C43" s="27">
        <v>72</v>
      </c>
      <c r="D43" s="38"/>
      <c r="E43" s="38"/>
      <c r="F43" s="63" t="s">
        <v>27</v>
      </c>
      <c r="G43" s="53">
        <v>400</v>
      </c>
      <c r="H43" s="53"/>
      <c r="I43" s="53"/>
      <c r="J43" s="54"/>
      <c r="K43" s="54"/>
      <c r="L43" s="54"/>
    </row>
    <row r="44" spans="2:12" s="39" customFormat="1" x14ac:dyDescent="0.25">
      <c r="B44" s="27"/>
      <c r="C44" s="27"/>
      <c r="D44" s="27">
        <v>723</v>
      </c>
      <c r="E44" s="27"/>
      <c r="F44" s="63" t="s">
        <v>157</v>
      </c>
      <c r="G44" s="53">
        <v>400</v>
      </c>
      <c r="H44" s="53"/>
      <c r="I44" s="53"/>
      <c r="J44" s="54"/>
      <c r="K44" s="54"/>
      <c r="L44" s="54"/>
    </row>
    <row r="45" spans="2:12" x14ac:dyDescent="0.25">
      <c r="B45" s="8"/>
      <c r="C45" s="8"/>
      <c r="D45" s="8"/>
      <c r="E45" s="8">
        <v>7231</v>
      </c>
      <c r="F45" s="33" t="s">
        <v>158</v>
      </c>
      <c r="G45" s="51">
        <v>400</v>
      </c>
      <c r="H45" s="51"/>
      <c r="I45" s="51"/>
      <c r="J45" s="52"/>
      <c r="K45" s="52"/>
      <c r="L45" s="52"/>
    </row>
    <row r="46" spans="2:12" s="72" customFormat="1" x14ac:dyDescent="0.25">
      <c r="B46" s="68"/>
      <c r="C46" s="68"/>
      <c r="D46" s="68"/>
      <c r="E46" s="68"/>
      <c r="F46" s="69"/>
      <c r="G46" s="70"/>
      <c r="H46" s="70"/>
      <c r="I46" s="70"/>
      <c r="J46" s="71"/>
      <c r="K46" s="71"/>
      <c r="L46" s="71"/>
    </row>
    <row r="47" spans="2:12" x14ac:dyDescent="0.25">
      <c r="B47" s="64"/>
      <c r="C47" s="64"/>
      <c r="D47" s="64"/>
      <c r="E47" s="64"/>
      <c r="F47" s="65"/>
      <c r="G47" s="66"/>
      <c r="H47" s="66"/>
      <c r="I47" s="66"/>
      <c r="J47" s="67"/>
      <c r="K47" s="67"/>
      <c r="L47" s="67"/>
    </row>
    <row r="48" spans="2:12" x14ac:dyDescent="0.25">
      <c r="B48" s="64"/>
      <c r="C48" s="64"/>
      <c r="D48" s="64"/>
      <c r="E48" s="64"/>
      <c r="F48" s="65"/>
      <c r="G48" s="66"/>
      <c r="H48" s="66"/>
      <c r="I48" s="66"/>
      <c r="J48" s="67"/>
      <c r="K48" s="67"/>
      <c r="L48" s="67"/>
    </row>
    <row r="49" spans="2:12" x14ac:dyDescent="0.25">
      <c r="B49" s="64"/>
      <c r="C49" s="64"/>
      <c r="D49" s="64"/>
      <c r="E49" s="64"/>
      <c r="F49" s="65"/>
      <c r="G49" s="66"/>
      <c r="H49" s="66"/>
      <c r="I49" s="66"/>
      <c r="J49" s="67"/>
      <c r="K49" s="67"/>
      <c r="L49" s="67"/>
    </row>
    <row r="50" spans="2:12" x14ac:dyDescent="0.25">
      <c r="B50" s="64"/>
      <c r="C50" s="64"/>
      <c r="D50" s="64"/>
      <c r="E50" s="64"/>
      <c r="F50" s="65"/>
      <c r="G50" s="66"/>
      <c r="H50" s="66"/>
      <c r="I50" s="66"/>
      <c r="J50" s="67"/>
      <c r="K50" s="67"/>
      <c r="L50" s="67"/>
    </row>
    <row r="51" spans="2:12" x14ac:dyDescent="0.25">
      <c r="B51" s="64"/>
      <c r="C51" s="64"/>
      <c r="D51" s="64"/>
      <c r="E51" s="64"/>
      <c r="F51" s="65"/>
      <c r="G51" s="66"/>
      <c r="H51" s="66"/>
      <c r="I51" s="66"/>
      <c r="J51" s="67"/>
      <c r="K51" s="67"/>
      <c r="L51" s="67"/>
    </row>
    <row r="52" spans="2:12" x14ac:dyDescent="0.25">
      <c r="B52" s="64"/>
      <c r="C52" s="64"/>
      <c r="D52" s="64"/>
      <c r="E52" s="64"/>
      <c r="F52" s="65"/>
      <c r="G52" s="66"/>
      <c r="H52" s="66"/>
      <c r="I52" s="66"/>
      <c r="J52" s="67"/>
      <c r="K52" s="67"/>
      <c r="L52" s="67"/>
    </row>
    <row r="53" spans="2:12" ht="15.75" customHeight="1" x14ac:dyDescent="0.25"/>
    <row r="54" spans="2:12" ht="15.75" customHeight="1" x14ac:dyDescent="0.25">
      <c r="B54" s="20"/>
      <c r="C54" s="20"/>
      <c r="D54" s="20"/>
      <c r="E54" s="20"/>
      <c r="F54" s="20"/>
      <c r="G54" s="20"/>
      <c r="H54" s="20"/>
      <c r="I54" s="20"/>
      <c r="J54" s="3"/>
      <c r="K54" s="3"/>
      <c r="L54" s="3"/>
    </row>
    <row r="55" spans="2:12" ht="25.5" x14ac:dyDescent="0.25">
      <c r="B55" s="139" t="s">
        <v>8</v>
      </c>
      <c r="C55" s="140"/>
      <c r="D55" s="140"/>
      <c r="E55" s="140"/>
      <c r="F55" s="141"/>
      <c r="G55" s="45" t="s">
        <v>75</v>
      </c>
      <c r="H55" s="45" t="s">
        <v>73</v>
      </c>
      <c r="I55" s="45" t="s">
        <v>74</v>
      </c>
      <c r="J55" s="45" t="s">
        <v>75</v>
      </c>
      <c r="K55" s="45" t="s">
        <v>18</v>
      </c>
      <c r="L55" s="45" t="s">
        <v>52</v>
      </c>
    </row>
    <row r="56" spans="2:12" ht="12.75" customHeight="1" x14ac:dyDescent="0.25">
      <c r="B56" s="139">
        <v>1</v>
      </c>
      <c r="C56" s="140"/>
      <c r="D56" s="140"/>
      <c r="E56" s="140"/>
      <c r="F56" s="141"/>
      <c r="G56" s="45">
        <v>2</v>
      </c>
      <c r="H56" s="45">
        <v>3</v>
      </c>
      <c r="I56" s="45">
        <v>4</v>
      </c>
      <c r="J56" s="45">
        <v>5</v>
      </c>
      <c r="K56" s="45" t="s">
        <v>20</v>
      </c>
      <c r="L56" s="45" t="s">
        <v>77</v>
      </c>
    </row>
    <row r="57" spans="2:12" x14ac:dyDescent="0.25">
      <c r="B57" s="7"/>
      <c r="C57" s="7"/>
      <c r="D57" s="7"/>
      <c r="E57" s="7"/>
      <c r="F57" s="7" t="s">
        <v>9</v>
      </c>
      <c r="G57" s="53">
        <f>SUM(G58,G113)</f>
        <v>1352164.8900000004</v>
      </c>
      <c r="H57" s="53">
        <f>SUM(H58,H113)</f>
        <v>3866820</v>
      </c>
      <c r="I57" s="51"/>
      <c r="J57" s="54">
        <f>SUM(J58,J113)</f>
        <v>1924704.19</v>
      </c>
      <c r="K57" s="52">
        <f>J57/G57*100</f>
        <v>142.34241727723008</v>
      </c>
      <c r="L57" s="52">
        <f>J57/H57*100</f>
        <v>49.774858669397595</v>
      </c>
    </row>
    <row r="58" spans="2:12" x14ac:dyDescent="0.25">
      <c r="B58" s="7">
        <v>3</v>
      </c>
      <c r="C58" s="7"/>
      <c r="D58" s="7"/>
      <c r="E58" s="7"/>
      <c r="F58" s="7" t="s">
        <v>4</v>
      </c>
      <c r="G58" s="53">
        <f>SUM(G59,G68,G101,G105,G108)</f>
        <v>1306781.2900000003</v>
      </c>
      <c r="H58" s="53">
        <f>SUM(H59,H68,H101,H105,H108)</f>
        <v>3690626.38</v>
      </c>
      <c r="I58" s="51"/>
      <c r="J58" s="54">
        <f>SUM(J59,J68,J101,J105)</f>
        <v>1806152.7</v>
      </c>
      <c r="K58" s="52">
        <f t="shared" ref="K58:K126" si="2">J58/G58*100</f>
        <v>138.21384755210258</v>
      </c>
      <c r="L58" s="52">
        <f t="shared" ref="L58:L125" si="3">J58/H58*100</f>
        <v>48.938920227411373</v>
      </c>
    </row>
    <row r="59" spans="2:12" s="39" customFormat="1" x14ac:dyDescent="0.25">
      <c r="B59" s="7"/>
      <c r="C59" s="7">
        <v>31</v>
      </c>
      <c r="D59" s="7"/>
      <c r="E59" s="7"/>
      <c r="F59" s="7" t="s">
        <v>5</v>
      </c>
      <c r="G59" s="53">
        <f>SUM(G60,G64,G66)</f>
        <v>892467.07000000007</v>
      </c>
      <c r="H59" s="53">
        <v>2729554</v>
      </c>
      <c r="I59" s="53"/>
      <c r="J59" s="54">
        <v>1293739.56</v>
      </c>
      <c r="K59" s="52">
        <f t="shared" si="2"/>
        <v>144.96216202128332</v>
      </c>
      <c r="L59" s="52">
        <f t="shared" si="3"/>
        <v>47.397470795595183</v>
      </c>
    </row>
    <row r="60" spans="2:12" s="39" customFormat="1" x14ac:dyDescent="0.25">
      <c r="B60" s="27"/>
      <c r="C60" s="27"/>
      <c r="D60" s="27">
        <v>311</v>
      </c>
      <c r="E60" s="27"/>
      <c r="F60" s="27" t="s">
        <v>28</v>
      </c>
      <c r="G60" s="53">
        <f>SUM(G61:G63)</f>
        <v>774450</v>
      </c>
      <c r="H60" s="53">
        <v>2315937</v>
      </c>
      <c r="I60" s="53"/>
      <c r="J60" s="54">
        <v>1118488.6299999999</v>
      </c>
      <c r="K60" s="52">
        <f t="shared" si="2"/>
        <v>144.42360772160887</v>
      </c>
      <c r="L60" s="52">
        <f t="shared" si="3"/>
        <v>48.295296029209773</v>
      </c>
    </row>
    <row r="61" spans="2:12" x14ac:dyDescent="0.25">
      <c r="B61" s="8"/>
      <c r="C61" s="8"/>
      <c r="D61" s="8"/>
      <c r="E61" s="8">
        <v>3111</v>
      </c>
      <c r="F61" s="8" t="s">
        <v>29</v>
      </c>
      <c r="G61" s="51">
        <v>745012.51</v>
      </c>
      <c r="H61" s="51"/>
      <c r="I61" s="51"/>
      <c r="J61" s="52">
        <v>1071854.82</v>
      </c>
      <c r="K61" s="52">
        <f t="shared" si="2"/>
        <v>143.87071433203181</v>
      </c>
      <c r="L61" s="52"/>
    </row>
    <row r="62" spans="2:12" x14ac:dyDescent="0.25">
      <c r="B62" s="8"/>
      <c r="C62" s="8"/>
      <c r="D62" s="8"/>
      <c r="E62" s="8">
        <v>3113</v>
      </c>
      <c r="F62" s="8" t="s">
        <v>100</v>
      </c>
      <c r="G62" s="51">
        <v>26562.32</v>
      </c>
      <c r="H62" s="51"/>
      <c r="I62" s="51"/>
      <c r="J62" s="52">
        <v>46633.81</v>
      </c>
      <c r="K62" s="52">
        <f t="shared" si="2"/>
        <v>175.56376852624317</v>
      </c>
      <c r="L62" s="52"/>
    </row>
    <row r="63" spans="2:12" x14ac:dyDescent="0.25">
      <c r="B63" s="8"/>
      <c r="C63" s="8"/>
      <c r="D63" s="8"/>
      <c r="E63" s="8">
        <v>3114</v>
      </c>
      <c r="F63" s="8" t="s">
        <v>148</v>
      </c>
      <c r="G63" s="51">
        <v>2875.17</v>
      </c>
      <c r="H63" s="51"/>
      <c r="I63" s="51"/>
      <c r="J63" s="52"/>
      <c r="K63" s="52"/>
      <c r="L63" s="52"/>
    </row>
    <row r="64" spans="2:12" s="39" customFormat="1" x14ac:dyDescent="0.25">
      <c r="B64" s="27"/>
      <c r="C64" s="27"/>
      <c r="D64" s="27">
        <v>312</v>
      </c>
      <c r="E64" s="27"/>
      <c r="F64" s="27" t="s">
        <v>101</v>
      </c>
      <c r="G64" s="53">
        <v>8104.91</v>
      </c>
      <c r="H64" s="53">
        <v>82762</v>
      </c>
      <c r="I64" s="53"/>
      <c r="J64" s="54">
        <v>19050.27</v>
      </c>
      <c r="K64" s="52">
        <f t="shared" si="2"/>
        <v>235.04603999304129</v>
      </c>
      <c r="L64" s="52">
        <f t="shared" si="3"/>
        <v>23.018136342766006</v>
      </c>
    </row>
    <row r="65" spans="2:12" x14ac:dyDescent="0.25">
      <c r="B65" s="8"/>
      <c r="C65" s="8"/>
      <c r="D65" s="8"/>
      <c r="E65" s="8">
        <v>3121</v>
      </c>
      <c r="F65" s="8" t="s">
        <v>101</v>
      </c>
      <c r="G65" s="51">
        <v>8104.91</v>
      </c>
      <c r="H65" s="51"/>
      <c r="I65" s="51"/>
      <c r="J65" s="52">
        <v>19050.27</v>
      </c>
      <c r="K65" s="52">
        <f t="shared" si="2"/>
        <v>235.04603999304129</v>
      </c>
      <c r="L65" s="52"/>
    </row>
    <row r="66" spans="2:12" s="39" customFormat="1" x14ac:dyDescent="0.25">
      <c r="B66" s="27"/>
      <c r="C66" s="27"/>
      <c r="D66" s="27">
        <v>313</v>
      </c>
      <c r="E66" s="27"/>
      <c r="F66" s="27" t="s">
        <v>102</v>
      </c>
      <c r="G66" s="53">
        <v>109912.16</v>
      </c>
      <c r="H66" s="53">
        <v>330855</v>
      </c>
      <c r="I66" s="53" t="s">
        <v>147</v>
      </c>
      <c r="J66" s="54">
        <v>156200.66</v>
      </c>
      <c r="K66" s="52">
        <f t="shared" si="2"/>
        <v>142.11408455624928</v>
      </c>
      <c r="L66" s="52">
        <f t="shared" si="3"/>
        <v>47.211213371416484</v>
      </c>
    </row>
    <row r="67" spans="2:12" x14ac:dyDescent="0.25">
      <c r="B67" s="8"/>
      <c r="C67" s="8"/>
      <c r="D67" s="8"/>
      <c r="E67" s="8">
        <v>3132</v>
      </c>
      <c r="F67" s="8" t="s">
        <v>103</v>
      </c>
      <c r="G67" s="51">
        <v>109912.16</v>
      </c>
      <c r="H67" s="51"/>
      <c r="I67" s="51"/>
      <c r="J67" s="52">
        <v>156200</v>
      </c>
      <c r="K67" s="52">
        <f t="shared" si="2"/>
        <v>142.1134840767391</v>
      </c>
      <c r="L67" s="52"/>
    </row>
    <row r="68" spans="2:12" s="39" customFormat="1" x14ac:dyDescent="0.25">
      <c r="B68" s="27"/>
      <c r="C68" s="27">
        <v>32</v>
      </c>
      <c r="D68" s="38"/>
      <c r="E68" s="38"/>
      <c r="F68" s="27" t="s">
        <v>14</v>
      </c>
      <c r="G68" s="53">
        <f>SUM(G69,G74,G81,G91,G93)</f>
        <v>408856.59</v>
      </c>
      <c r="H68" s="53">
        <v>944792.38</v>
      </c>
      <c r="I68" s="53"/>
      <c r="J68" s="54">
        <f>SUM(J69,J74,J81,J93)</f>
        <v>504798.84000000008</v>
      </c>
      <c r="K68" s="52">
        <f t="shared" si="2"/>
        <v>123.46599085023922</v>
      </c>
      <c r="L68" s="52">
        <f t="shared" si="3"/>
        <v>53.429605348849243</v>
      </c>
    </row>
    <row r="69" spans="2:12" s="39" customFormat="1" x14ac:dyDescent="0.25">
      <c r="B69" s="27"/>
      <c r="C69" s="27"/>
      <c r="D69" s="27">
        <v>321</v>
      </c>
      <c r="E69" s="27"/>
      <c r="F69" s="27" t="s">
        <v>30</v>
      </c>
      <c r="G69" s="53">
        <f>SUM(G70:G73)</f>
        <v>54793.23</v>
      </c>
      <c r="H69" s="53">
        <v>115756</v>
      </c>
      <c r="I69" s="53"/>
      <c r="J69" s="54">
        <f>SUM(J70:J73)</f>
        <v>69669.460000000006</v>
      </c>
      <c r="K69" s="52">
        <f t="shared" si="2"/>
        <v>127.14975919470344</v>
      </c>
      <c r="L69" s="52">
        <f t="shared" si="3"/>
        <v>60.18647845468054</v>
      </c>
    </row>
    <row r="70" spans="2:12" x14ac:dyDescent="0.25">
      <c r="B70" s="8"/>
      <c r="C70" s="27"/>
      <c r="D70" s="8"/>
      <c r="E70" s="8">
        <v>3211</v>
      </c>
      <c r="F70" s="33" t="s">
        <v>31</v>
      </c>
      <c r="G70" s="51">
        <v>14068.92</v>
      </c>
      <c r="H70" s="51"/>
      <c r="I70" s="51"/>
      <c r="J70" s="52">
        <v>22139.759999999998</v>
      </c>
      <c r="K70" s="52">
        <f t="shared" si="2"/>
        <v>157.36645030322157</v>
      </c>
      <c r="L70" s="52"/>
    </row>
    <row r="71" spans="2:12" x14ac:dyDescent="0.25">
      <c r="B71" s="8"/>
      <c r="C71" s="27"/>
      <c r="D71" s="9"/>
      <c r="E71" s="8">
        <v>3212</v>
      </c>
      <c r="F71" s="8" t="s">
        <v>104</v>
      </c>
      <c r="G71" s="51">
        <v>25179.34</v>
      </c>
      <c r="H71" s="51"/>
      <c r="I71" s="51"/>
      <c r="J71" s="52">
        <v>32485.52</v>
      </c>
      <c r="K71" s="52">
        <f t="shared" si="2"/>
        <v>129.01656675671404</v>
      </c>
      <c r="L71" s="52"/>
    </row>
    <row r="72" spans="2:12" x14ac:dyDescent="0.25">
      <c r="B72" s="8"/>
      <c r="C72" s="8"/>
      <c r="D72" s="9"/>
      <c r="E72" s="8">
        <v>3213</v>
      </c>
      <c r="F72" s="8" t="s">
        <v>105</v>
      </c>
      <c r="G72" s="51">
        <v>4881.03</v>
      </c>
      <c r="H72" s="51"/>
      <c r="I72" s="51"/>
      <c r="J72" s="52">
        <v>2987.08</v>
      </c>
      <c r="K72" s="52">
        <f t="shared" si="2"/>
        <v>61.197739001809047</v>
      </c>
      <c r="L72" s="52"/>
    </row>
    <row r="73" spans="2:12" x14ac:dyDescent="0.25">
      <c r="B73" s="8"/>
      <c r="C73" s="8"/>
      <c r="D73" s="9"/>
      <c r="E73" s="8">
        <v>3214</v>
      </c>
      <c r="F73" s="8" t="s">
        <v>106</v>
      </c>
      <c r="G73" s="51">
        <v>10663.94</v>
      </c>
      <c r="H73" s="51"/>
      <c r="I73" s="51"/>
      <c r="J73" s="52">
        <v>12057.1</v>
      </c>
      <c r="K73" s="52">
        <f t="shared" si="2"/>
        <v>113.06421453984174</v>
      </c>
      <c r="L73" s="52"/>
    </row>
    <row r="74" spans="2:12" s="39" customFormat="1" x14ac:dyDescent="0.25">
      <c r="B74" s="27"/>
      <c r="C74" s="27"/>
      <c r="D74" s="38">
        <v>322</v>
      </c>
      <c r="E74" s="27" t="s">
        <v>107</v>
      </c>
      <c r="F74" s="27"/>
      <c r="G74" s="53">
        <f>SUM(G75:G80)</f>
        <v>162346.19999999998</v>
      </c>
      <c r="H74" s="53">
        <v>424000</v>
      </c>
      <c r="I74" s="53"/>
      <c r="J74" s="54">
        <f>SUM(J75:J79)</f>
        <v>197172.57</v>
      </c>
      <c r="K74" s="52">
        <f t="shared" si="2"/>
        <v>121.45191572084843</v>
      </c>
      <c r="L74" s="52">
        <f t="shared" si="3"/>
        <v>46.502964622641514</v>
      </c>
    </row>
    <row r="75" spans="2:12" x14ac:dyDescent="0.25">
      <c r="B75" s="8"/>
      <c r="C75" s="8"/>
      <c r="D75" s="9"/>
      <c r="E75" s="8">
        <v>3221</v>
      </c>
      <c r="F75" s="8" t="s">
        <v>108</v>
      </c>
      <c r="G75" s="51">
        <v>10102.01</v>
      </c>
      <c r="H75" s="51"/>
      <c r="I75" s="51"/>
      <c r="J75" s="52">
        <v>9930.4599999999991</v>
      </c>
      <c r="K75" s="52">
        <f t="shared" si="2"/>
        <v>98.301823102531074</v>
      </c>
      <c r="L75" s="52"/>
    </row>
    <row r="76" spans="2:12" x14ac:dyDescent="0.25">
      <c r="B76" s="8"/>
      <c r="C76" s="8"/>
      <c r="D76" s="9"/>
      <c r="E76" s="8">
        <v>3222</v>
      </c>
      <c r="F76" s="8" t="s">
        <v>109</v>
      </c>
      <c r="G76" s="51">
        <v>82485.289999999994</v>
      </c>
      <c r="H76" s="51"/>
      <c r="I76" s="51"/>
      <c r="J76" s="52">
        <v>114857.8</v>
      </c>
      <c r="K76" s="52">
        <f t="shared" si="2"/>
        <v>139.2464038133345</v>
      </c>
      <c r="L76" s="52"/>
    </row>
    <row r="77" spans="2:12" x14ac:dyDescent="0.25">
      <c r="B77" s="8"/>
      <c r="C77" s="8"/>
      <c r="D77" s="9"/>
      <c r="E77" s="8">
        <v>3223</v>
      </c>
      <c r="F77" s="8" t="s">
        <v>110</v>
      </c>
      <c r="G77" s="51">
        <v>61996.800000000003</v>
      </c>
      <c r="H77" s="51"/>
      <c r="I77" s="51"/>
      <c r="J77" s="52">
        <v>64977.440000000002</v>
      </c>
      <c r="K77" s="52">
        <f t="shared" si="2"/>
        <v>104.80773201197482</v>
      </c>
      <c r="L77" s="52"/>
    </row>
    <row r="78" spans="2:12" x14ac:dyDescent="0.25">
      <c r="B78" s="8"/>
      <c r="C78" s="8"/>
      <c r="D78" s="9"/>
      <c r="E78" s="8">
        <v>3224</v>
      </c>
      <c r="F78" s="8" t="s">
        <v>111</v>
      </c>
      <c r="G78" s="51">
        <v>2783.32</v>
      </c>
      <c r="H78" s="51"/>
      <c r="I78" s="51"/>
      <c r="J78" s="52">
        <v>3535.04</v>
      </c>
      <c r="K78" s="52">
        <f t="shared" si="2"/>
        <v>127.0080335714183</v>
      </c>
      <c r="L78" s="52"/>
    </row>
    <row r="79" spans="2:12" x14ac:dyDescent="0.25">
      <c r="B79" s="8"/>
      <c r="C79" s="8"/>
      <c r="D79" s="9"/>
      <c r="E79" s="8">
        <v>3225</v>
      </c>
      <c r="F79" s="8" t="s">
        <v>112</v>
      </c>
      <c r="G79" s="51">
        <v>4848.7299999999996</v>
      </c>
      <c r="H79" s="51"/>
      <c r="I79" s="51"/>
      <c r="J79" s="52">
        <v>3871.83</v>
      </c>
      <c r="K79" s="52">
        <f t="shared" si="2"/>
        <v>79.852456210182879</v>
      </c>
      <c r="L79" s="52"/>
    </row>
    <row r="80" spans="2:12" x14ac:dyDescent="0.25">
      <c r="B80" s="8"/>
      <c r="C80" s="8"/>
      <c r="D80" s="9"/>
      <c r="E80" s="8">
        <v>3227</v>
      </c>
      <c r="F80" s="8"/>
      <c r="G80" s="51">
        <v>130.05000000000001</v>
      </c>
      <c r="H80" s="51"/>
      <c r="I80" s="51"/>
      <c r="J80" s="52"/>
      <c r="K80" s="52"/>
      <c r="L80" s="52"/>
    </row>
    <row r="81" spans="2:12" s="39" customFormat="1" x14ac:dyDescent="0.25">
      <c r="B81" s="27"/>
      <c r="C81" s="27"/>
      <c r="D81" s="38">
        <v>323</v>
      </c>
      <c r="E81" s="27"/>
      <c r="F81" s="27" t="s">
        <v>113</v>
      </c>
      <c r="G81" s="53">
        <f>SUM(G82:G90)</f>
        <v>170620.37000000002</v>
      </c>
      <c r="H81" s="53">
        <v>365000.38</v>
      </c>
      <c r="I81" s="53"/>
      <c r="J81" s="54">
        <f>SUM(J82:J90)</f>
        <v>213080.44000000003</v>
      </c>
      <c r="K81" s="52">
        <f t="shared" si="2"/>
        <v>124.88569799725555</v>
      </c>
      <c r="L81" s="52">
        <f t="shared" si="3"/>
        <v>58.378141962482346</v>
      </c>
    </row>
    <row r="82" spans="2:12" x14ac:dyDescent="0.25">
      <c r="B82" s="8"/>
      <c r="C82" s="8"/>
      <c r="D82" s="9"/>
      <c r="E82" s="8">
        <v>3231</v>
      </c>
      <c r="F82" s="8" t="s">
        <v>114</v>
      </c>
      <c r="G82" s="51">
        <v>7232.1</v>
      </c>
      <c r="H82" s="51"/>
      <c r="I82" s="51"/>
      <c r="J82" s="52">
        <v>8186.63</v>
      </c>
      <c r="K82" s="52">
        <f t="shared" si="2"/>
        <v>113.19851771961117</v>
      </c>
      <c r="L82" s="52"/>
    </row>
    <row r="83" spans="2:12" x14ac:dyDescent="0.25">
      <c r="B83" s="8"/>
      <c r="C83" s="8"/>
      <c r="D83" s="9"/>
      <c r="E83" s="8">
        <v>3232</v>
      </c>
      <c r="F83" s="8" t="s">
        <v>116</v>
      </c>
      <c r="G83" s="51">
        <v>52989.07</v>
      </c>
      <c r="H83" s="51"/>
      <c r="I83" s="51"/>
      <c r="J83" s="52">
        <v>93048.69</v>
      </c>
      <c r="K83" s="52">
        <f t="shared" si="2"/>
        <v>175.59977935072271</v>
      </c>
      <c r="L83" s="52"/>
    </row>
    <row r="84" spans="2:12" x14ac:dyDescent="0.25">
      <c r="B84" s="8"/>
      <c r="C84" s="8"/>
      <c r="D84" s="9"/>
      <c r="E84" s="8">
        <v>3233</v>
      </c>
      <c r="F84" s="8" t="s">
        <v>115</v>
      </c>
      <c r="G84" s="51">
        <v>5951.04</v>
      </c>
      <c r="H84" s="51"/>
      <c r="I84" s="51"/>
      <c r="J84" s="52">
        <v>248.85</v>
      </c>
      <c r="K84" s="52">
        <f t="shared" si="2"/>
        <v>4.1816220358122278</v>
      </c>
      <c r="L84" s="52"/>
    </row>
    <row r="85" spans="2:12" x14ac:dyDescent="0.25">
      <c r="B85" s="8"/>
      <c r="C85" s="8"/>
      <c r="D85" s="9"/>
      <c r="E85" s="8">
        <v>3234</v>
      </c>
      <c r="F85" s="8" t="s">
        <v>117</v>
      </c>
      <c r="G85" s="51">
        <v>10544.57</v>
      </c>
      <c r="H85" s="51"/>
      <c r="I85" s="51"/>
      <c r="J85" s="52">
        <v>15918.08</v>
      </c>
      <c r="K85" s="52">
        <f t="shared" si="2"/>
        <v>150.95997276323266</v>
      </c>
      <c r="L85" s="52"/>
    </row>
    <row r="86" spans="2:12" x14ac:dyDescent="0.25">
      <c r="B86" s="8"/>
      <c r="C86" s="8"/>
      <c r="D86" s="9"/>
      <c r="E86" s="8">
        <v>3235</v>
      </c>
      <c r="F86" s="8" t="s">
        <v>118</v>
      </c>
      <c r="G86" s="51">
        <v>13102.07</v>
      </c>
      <c r="H86" s="51"/>
      <c r="I86" s="51"/>
      <c r="J86" s="52">
        <v>15808.27</v>
      </c>
      <c r="K86" s="52">
        <f t="shared" si="2"/>
        <v>120.65475150109867</v>
      </c>
      <c r="L86" s="52"/>
    </row>
    <row r="87" spans="2:12" x14ac:dyDescent="0.25">
      <c r="B87" s="8"/>
      <c r="C87" s="8"/>
      <c r="D87" s="9"/>
      <c r="E87" s="8">
        <v>3236</v>
      </c>
      <c r="F87" s="8" t="s">
        <v>119</v>
      </c>
      <c r="G87" s="51">
        <v>28597.47</v>
      </c>
      <c r="H87" s="51"/>
      <c r="I87" s="51"/>
      <c r="J87" s="52">
        <v>36015.839999999997</v>
      </c>
      <c r="K87" s="52">
        <f t="shared" si="2"/>
        <v>125.94065139328757</v>
      </c>
      <c r="L87" s="52"/>
    </row>
    <row r="88" spans="2:12" x14ac:dyDescent="0.25">
      <c r="B88" s="8"/>
      <c r="C88" s="8"/>
      <c r="D88" s="9"/>
      <c r="E88" s="8">
        <v>3237</v>
      </c>
      <c r="F88" s="8" t="s">
        <v>120</v>
      </c>
      <c r="G88" s="51">
        <v>34030.32</v>
      </c>
      <c r="H88" s="51"/>
      <c r="I88" s="51"/>
      <c r="J88" s="52">
        <v>41119.24</v>
      </c>
      <c r="K88" s="52">
        <f t="shared" si="2"/>
        <v>120.83118818747516</v>
      </c>
      <c r="L88" s="52"/>
    </row>
    <row r="89" spans="2:12" x14ac:dyDescent="0.25">
      <c r="B89" s="8"/>
      <c r="C89" s="8"/>
      <c r="D89" s="9"/>
      <c r="E89" s="8">
        <v>3238</v>
      </c>
      <c r="F89" s="8" t="s">
        <v>121</v>
      </c>
      <c r="G89" s="51">
        <v>5033.51</v>
      </c>
      <c r="H89" s="51"/>
      <c r="I89" s="51"/>
      <c r="J89" s="52">
        <v>1797.7</v>
      </c>
      <c r="K89" s="52">
        <f t="shared" si="2"/>
        <v>35.71464047950635</v>
      </c>
      <c r="L89" s="52"/>
    </row>
    <row r="90" spans="2:12" x14ac:dyDescent="0.25">
      <c r="B90" s="8"/>
      <c r="C90" s="8"/>
      <c r="D90" s="9"/>
      <c r="E90" s="8">
        <v>3239</v>
      </c>
      <c r="F90" s="8" t="s">
        <v>122</v>
      </c>
      <c r="G90" s="51">
        <v>13140.22</v>
      </c>
      <c r="H90" s="51"/>
      <c r="I90" s="51"/>
      <c r="J90" s="52">
        <v>937.14</v>
      </c>
      <c r="K90" s="52">
        <f t="shared" si="2"/>
        <v>7.1318440634936104</v>
      </c>
      <c r="L90" s="52"/>
    </row>
    <row r="91" spans="2:12" s="39" customFormat="1" x14ac:dyDescent="0.25">
      <c r="B91" s="27"/>
      <c r="C91" s="27"/>
      <c r="D91" s="38">
        <v>324</v>
      </c>
      <c r="E91" s="27"/>
      <c r="F91" s="27" t="s">
        <v>149</v>
      </c>
      <c r="G91" s="53">
        <v>734.87</v>
      </c>
      <c r="H91" s="53"/>
      <c r="I91" s="53"/>
      <c r="J91" s="54"/>
      <c r="K91" s="54"/>
      <c r="L91" s="54"/>
    </row>
    <row r="92" spans="2:12" x14ac:dyDescent="0.25">
      <c r="B92" s="8"/>
      <c r="C92" s="8"/>
      <c r="D92" s="9"/>
      <c r="E92" s="8">
        <v>3241</v>
      </c>
      <c r="F92" s="8" t="s">
        <v>149</v>
      </c>
      <c r="G92" s="51">
        <v>734.87</v>
      </c>
      <c r="H92" s="51"/>
      <c r="I92" s="51"/>
      <c r="J92" s="52"/>
      <c r="K92" s="52"/>
      <c r="L92" s="52"/>
    </row>
    <row r="93" spans="2:12" s="39" customFormat="1" x14ac:dyDescent="0.25">
      <c r="B93" s="27"/>
      <c r="C93" s="27"/>
      <c r="D93" s="38">
        <v>329</v>
      </c>
      <c r="E93" s="27" t="s">
        <v>123</v>
      </c>
      <c r="F93" s="27"/>
      <c r="G93" s="53">
        <f>SUM(G94:G100)</f>
        <v>20361.919999999998</v>
      </c>
      <c r="H93" s="53">
        <v>40036</v>
      </c>
      <c r="I93" s="53"/>
      <c r="J93" s="54">
        <f>SUM(J94:J99)</f>
        <v>24876.370000000003</v>
      </c>
      <c r="K93" s="52">
        <f t="shared" si="2"/>
        <v>122.17104280932251</v>
      </c>
      <c r="L93" s="52">
        <f t="shared" si="3"/>
        <v>62.135003496852839</v>
      </c>
    </row>
    <row r="94" spans="2:12" x14ac:dyDescent="0.25">
      <c r="B94" s="8"/>
      <c r="C94" s="8"/>
      <c r="D94" s="9"/>
      <c r="E94" s="8">
        <v>3291</v>
      </c>
      <c r="F94" s="8" t="s">
        <v>124</v>
      </c>
      <c r="G94" s="51">
        <v>4438.68</v>
      </c>
      <c r="H94" s="51"/>
      <c r="I94" s="51"/>
      <c r="J94" s="52">
        <v>4664.79</v>
      </c>
      <c r="K94" s="52">
        <f t="shared" si="2"/>
        <v>105.09408202438561</v>
      </c>
      <c r="L94" s="52"/>
    </row>
    <row r="95" spans="2:12" x14ac:dyDescent="0.25">
      <c r="B95" s="8"/>
      <c r="C95" s="8"/>
      <c r="D95" s="9"/>
      <c r="E95" s="8">
        <v>3292</v>
      </c>
      <c r="F95" s="8" t="s">
        <v>125</v>
      </c>
      <c r="G95" s="51">
        <v>10570.88</v>
      </c>
      <c r="H95" s="51"/>
      <c r="I95" s="51"/>
      <c r="J95" s="52">
        <v>13083.3</v>
      </c>
      <c r="K95" s="52">
        <f t="shared" si="2"/>
        <v>123.76736846885028</v>
      </c>
      <c r="L95" s="52"/>
    </row>
    <row r="96" spans="2:12" x14ac:dyDescent="0.25">
      <c r="B96" s="8"/>
      <c r="C96" s="8"/>
      <c r="D96" s="9"/>
      <c r="E96" s="8">
        <v>3293</v>
      </c>
      <c r="F96" s="8" t="s">
        <v>126</v>
      </c>
      <c r="G96" s="51">
        <v>623.71</v>
      </c>
      <c r="H96" s="51"/>
      <c r="I96" s="51"/>
      <c r="J96" s="52">
        <v>487.78</v>
      </c>
      <c r="K96" s="52">
        <f t="shared" si="2"/>
        <v>78.20621763319491</v>
      </c>
      <c r="L96" s="52"/>
    </row>
    <row r="97" spans="2:12" x14ac:dyDescent="0.25">
      <c r="B97" s="8"/>
      <c r="C97" s="8"/>
      <c r="D97" s="9"/>
      <c r="E97" s="8">
        <v>3294</v>
      </c>
      <c r="F97" s="8" t="s">
        <v>127</v>
      </c>
      <c r="G97" s="51">
        <v>844.8</v>
      </c>
      <c r="H97" s="51"/>
      <c r="I97" s="51"/>
      <c r="J97" s="52">
        <v>938.31</v>
      </c>
      <c r="K97" s="52">
        <f t="shared" si="2"/>
        <v>111.06889204545453</v>
      </c>
      <c r="L97" s="52"/>
    </row>
    <row r="98" spans="2:12" x14ac:dyDescent="0.25">
      <c r="B98" s="8"/>
      <c r="C98" s="8"/>
      <c r="D98" s="9"/>
      <c r="E98" s="8">
        <v>3295</v>
      </c>
      <c r="F98" s="8" t="s">
        <v>128</v>
      </c>
      <c r="G98" s="51">
        <v>1071.26</v>
      </c>
      <c r="H98" s="51"/>
      <c r="I98" s="51"/>
      <c r="J98" s="52">
        <v>4455.7700000000004</v>
      </c>
      <c r="K98" s="52">
        <f t="shared" si="2"/>
        <v>415.93730746970863</v>
      </c>
      <c r="L98" s="52"/>
    </row>
    <row r="99" spans="2:12" x14ac:dyDescent="0.25">
      <c r="B99" s="8"/>
      <c r="C99" s="8"/>
      <c r="D99" s="9"/>
      <c r="E99" s="8">
        <v>3296</v>
      </c>
      <c r="F99" s="8" t="s">
        <v>129</v>
      </c>
      <c r="G99" s="51">
        <v>0</v>
      </c>
      <c r="H99" s="51"/>
      <c r="I99" s="51"/>
      <c r="J99" s="52">
        <v>1246.42</v>
      </c>
      <c r="K99" s="52"/>
      <c r="L99" s="52"/>
    </row>
    <row r="100" spans="2:12" x14ac:dyDescent="0.25">
      <c r="B100" s="8"/>
      <c r="C100" s="8"/>
      <c r="D100" s="9"/>
      <c r="E100" s="8">
        <v>3299</v>
      </c>
      <c r="F100" s="8" t="s">
        <v>123</v>
      </c>
      <c r="G100" s="51">
        <v>2812.59</v>
      </c>
      <c r="H100" s="51"/>
      <c r="I100" s="51"/>
      <c r="J100" s="52"/>
      <c r="K100" s="52">
        <f t="shared" si="2"/>
        <v>0</v>
      </c>
      <c r="L100" s="52"/>
    </row>
    <row r="101" spans="2:12" s="39" customFormat="1" x14ac:dyDescent="0.25">
      <c r="B101" s="27"/>
      <c r="C101" s="27">
        <v>34</v>
      </c>
      <c r="D101" s="38"/>
      <c r="E101" s="27"/>
      <c r="F101" s="27" t="s">
        <v>133</v>
      </c>
      <c r="G101" s="53">
        <v>1435.18</v>
      </c>
      <c r="H101" s="53">
        <v>3780</v>
      </c>
      <c r="I101" s="53"/>
      <c r="J101" s="54">
        <v>1983.66</v>
      </c>
      <c r="K101" s="52">
        <f t="shared" si="2"/>
        <v>138.2168090413746</v>
      </c>
      <c r="L101" s="52">
        <f t="shared" si="3"/>
        <v>52.477777777777781</v>
      </c>
    </row>
    <row r="102" spans="2:12" s="39" customFormat="1" x14ac:dyDescent="0.25">
      <c r="B102" s="27"/>
      <c r="C102" s="27"/>
      <c r="D102" s="38">
        <v>343</v>
      </c>
      <c r="E102" s="27"/>
      <c r="F102" s="27" t="s">
        <v>130</v>
      </c>
      <c r="G102" s="53">
        <f>SUM(G103:G104)</f>
        <v>1435.18</v>
      </c>
      <c r="H102" s="53">
        <v>3780</v>
      </c>
      <c r="I102" s="53"/>
      <c r="J102" s="54">
        <f>SUM(J103:J104)</f>
        <v>1983.66</v>
      </c>
      <c r="K102" s="52">
        <f t="shared" si="2"/>
        <v>138.2168090413746</v>
      </c>
      <c r="L102" s="52">
        <f t="shared" si="3"/>
        <v>52.477777777777781</v>
      </c>
    </row>
    <row r="103" spans="2:12" x14ac:dyDescent="0.25">
      <c r="B103" s="8"/>
      <c r="C103" s="8"/>
      <c r="D103" s="9"/>
      <c r="E103" s="8">
        <v>3431</v>
      </c>
      <c r="F103" s="8" t="s">
        <v>131</v>
      </c>
      <c r="G103" s="51">
        <v>1407.67</v>
      </c>
      <c r="H103" s="51"/>
      <c r="I103" s="51"/>
      <c r="J103" s="52">
        <v>1851.67</v>
      </c>
      <c r="K103" s="52">
        <f t="shared" si="2"/>
        <v>131.54148344427315</v>
      </c>
      <c r="L103" s="52"/>
    </row>
    <row r="104" spans="2:12" x14ac:dyDescent="0.25">
      <c r="B104" s="8"/>
      <c r="C104" s="8"/>
      <c r="D104" s="9"/>
      <c r="E104" s="8">
        <v>3433</v>
      </c>
      <c r="F104" s="8" t="s">
        <v>132</v>
      </c>
      <c r="G104" s="51">
        <v>27.51</v>
      </c>
      <c r="H104" s="51"/>
      <c r="I104" s="51"/>
      <c r="J104" s="52">
        <v>131.99</v>
      </c>
      <c r="K104" s="52">
        <f t="shared" si="2"/>
        <v>479.78916757542709</v>
      </c>
      <c r="L104" s="52"/>
    </row>
    <row r="105" spans="2:12" s="39" customFormat="1" x14ac:dyDescent="0.25">
      <c r="B105" s="27"/>
      <c r="C105" s="27">
        <v>37</v>
      </c>
      <c r="D105" s="38"/>
      <c r="E105" s="27"/>
      <c r="F105" s="27" t="s">
        <v>134</v>
      </c>
      <c r="G105" s="53">
        <v>2707.59</v>
      </c>
      <c r="H105" s="53">
        <v>12000</v>
      </c>
      <c r="I105" s="53"/>
      <c r="J105" s="54">
        <v>5630.64</v>
      </c>
      <c r="K105" s="52">
        <f t="shared" si="2"/>
        <v>207.95763021727808</v>
      </c>
      <c r="L105" s="52">
        <f t="shared" si="3"/>
        <v>46.922000000000004</v>
      </c>
    </row>
    <row r="106" spans="2:12" s="39" customFormat="1" x14ac:dyDescent="0.25">
      <c r="B106" s="27"/>
      <c r="C106" s="27"/>
      <c r="D106" s="38">
        <v>371</v>
      </c>
      <c r="E106" s="27"/>
      <c r="F106" s="27" t="s">
        <v>134</v>
      </c>
      <c r="G106" s="53">
        <v>2707.59</v>
      </c>
      <c r="H106" s="53">
        <v>12000</v>
      </c>
      <c r="I106" s="53"/>
      <c r="J106" s="54">
        <v>5630.64</v>
      </c>
      <c r="K106" s="52">
        <f t="shared" si="2"/>
        <v>207.95763021727808</v>
      </c>
      <c r="L106" s="52">
        <f t="shared" si="3"/>
        <v>46.922000000000004</v>
      </c>
    </row>
    <row r="107" spans="2:12" s="39" customFormat="1" x14ac:dyDescent="0.25">
      <c r="B107" s="27"/>
      <c r="C107" s="27"/>
      <c r="D107" s="38"/>
      <c r="E107" s="8">
        <v>3721</v>
      </c>
      <c r="F107" s="8" t="s">
        <v>135</v>
      </c>
      <c r="G107" s="51">
        <v>2707.59</v>
      </c>
      <c r="H107" s="53"/>
      <c r="I107" s="53"/>
      <c r="J107" s="58">
        <v>5630.64</v>
      </c>
      <c r="K107" s="52">
        <f t="shared" si="2"/>
        <v>207.95763021727808</v>
      </c>
      <c r="L107" s="52"/>
    </row>
    <row r="108" spans="2:12" s="39" customFormat="1" x14ac:dyDescent="0.25">
      <c r="B108" s="27"/>
      <c r="C108" s="27">
        <v>38</v>
      </c>
      <c r="D108" s="38"/>
      <c r="E108" s="27"/>
      <c r="F108" s="27" t="s">
        <v>143</v>
      </c>
      <c r="G108" s="53">
        <v>1314.86</v>
      </c>
      <c r="H108" s="53">
        <v>500</v>
      </c>
      <c r="I108" s="53"/>
      <c r="J108" s="54"/>
      <c r="K108" s="52">
        <f t="shared" si="2"/>
        <v>0</v>
      </c>
      <c r="L108" s="52">
        <f t="shared" si="3"/>
        <v>0</v>
      </c>
    </row>
    <row r="109" spans="2:12" s="39" customFormat="1" x14ac:dyDescent="0.25">
      <c r="B109" s="27"/>
      <c r="C109" s="27"/>
      <c r="D109" s="38">
        <v>381</v>
      </c>
      <c r="E109" s="27"/>
      <c r="F109" s="27" t="s">
        <v>93</v>
      </c>
      <c r="G109" s="53">
        <v>600</v>
      </c>
      <c r="H109" s="53">
        <v>500</v>
      </c>
      <c r="I109" s="53"/>
      <c r="J109" s="54"/>
      <c r="K109" s="52">
        <f t="shared" si="2"/>
        <v>0</v>
      </c>
      <c r="L109" s="52">
        <f t="shared" si="3"/>
        <v>0</v>
      </c>
    </row>
    <row r="110" spans="2:12" s="39" customFormat="1" x14ac:dyDescent="0.25">
      <c r="B110" s="27"/>
      <c r="C110" s="27"/>
      <c r="D110" s="38"/>
      <c r="E110" s="8">
        <v>3811</v>
      </c>
      <c r="F110" s="8" t="s">
        <v>150</v>
      </c>
      <c r="G110" s="51">
        <v>600</v>
      </c>
      <c r="H110" s="53"/>
      <c r="I110" s="53"/>
      <c r="J110" s="54"/>
      <c r="K110" s="52"/>
      <c r="L110" s="52"/>
    </row>
    <row r="111" spans="2:12" s="39" customFormat="1" x14ac:dyDescent="0.25">
      <c r="B111" s="27"/>
      <c r="C111" s="27"/>
      <c r="D111" s="38">
        <v>383</v>
      </c>
      <c r="E111" s="27"/>
      <c r="F111" s="27" t="s">
        <v>144</v>
      </c>
      <c r="G111" s="53">
        <v>714.86</v>
      </c>
      <c r="H111" s="53"/>
      <c r="I111" s="53"/>
      <c r="J111" s="54"/>
      <c r="K111" s="52">
        <f t="shared" si="2"/>
        <v>0</v>
      </c>
      <c r="L111" s="52"/>
    </row>
    <row r="112" spans="2:12" s="39" customFormat="1" x14ac:dyDescent="0.25">
      <c r="B112" s="27"/>
      <c r="C112" s="8"/>
      <c r="D112" s="9"/>
      <c r="E112" s="8">
        <v>3834</v>
      </c>
      <c r="F112" s="8" t="s">
        <v>151</v>
      </c>
      <c r="G112" s="51">
        <v>714.86</v>
      </c>
      <c r="H112" s="51"/>
      <c r="I112" s="53"/>
      <c r="J112" s="54"/>
      <c r="K112" s="52"/>
      <c r="L112" s="52"/>
    </row>
    <row r="113" spans="2:12" x14ac:dyDescent="0.25">
      <c r="B113" s="10">
        <v>4</v>
      </c>
      <c r="C113" s="11"/>
      <c r="D113" s="11"/>
      <c r="E113" s="11"/>
      <c r="F113" s="25" t="s">
        <v>6</v>
      </c>
      <c r="G113" s="51">
        <f>SUM(G114,G124)</f>
        <v>45383.6</v>
      </c>
      <c r="H113" s="53">
        <f>SUM(H116,H125)</f>
        <v>176193.62</v>
      </c>
      <c r="I113" s="51"/>
      <c r="J113" s="54">
        <v>118551.49</v>
      </c>
      <c r="K113" s="52">
        <f t="shared" si="2"/>
        <v>261.22099172388266</v>
      </c>
      <c r="L113" s="52">
        <f t="shared" si="3"/>
        <v>67.284780232110563</v>
      </c>
    </row>
    <row r="114" spans="2:12" s="39" customFormat="1" x14ac:dyDescent="0.25">
      <c r="B114" s="7"/>
      <c r="C114" s="7">
        <v>42</v>
      </c>
      <c r="D114" s="7"/>
      <c r="E114" s="7"/>
      <c r="F114" s="25" t="s">
        <v>7</v>
      </c>
      <c r="G114" s="53">
        <f>SUM(G115,G116,G122)</f>
        <v>43508.6</v>
      </c>
      <c r="H114" s="53">
        <v>151230.25</v>
      </c>
      <c r="I114" s="60"/>
      <c r="J114" s="54">
        <v>118551.49</v>
      </c>
      <c r="K114" s="52">
        <f t="shared" si="2"/>
        <v>272.47829164808797</v>
      </c>
      <c r="L114" s="52">
        <f t="shared" si="3"/>
        <v>78.391386643875819</v>
      </c>
    </row>
    <row r="115" spans="2:12" s="39" customFormat="1" x14ac:dyDescent="0.25">
      <c r="B115" s="7"/>
      <c r="C115" s="7"/>
      <c r="D115" s="27">
        <v>421</v>
      </c>
      <c r="E115" s="27"/>
      <c r="F115" s="27" t="s">
        <v>136</v>
      </c>
      <c r="G115" s="53">
        <v>0</v>
      </c>
      <c r="H115" s="53"/>
      <c r="I115" s="60"/>
      <c r="J115" s="54"/>
      <c r="K115" s="52"/>
      <c r="L115" s="52"/>
    </row>
    <row r="116" spans="2:12" s="39" customFormat="1" x14ac:dyDescent="0.25">
      <c r="B116" s="7"/>
      <c r="C116" s="7"/>
      <c r="D116" s="27">
        <v>422</v>
      </c>
      <c r="E116" s="27"/>
      <c r="F116" s="27" t="s">
        <v>137</v>
      </c>
      <c r="G116" s="53">
        <f>SUM(G117:G121)</f>
        <v>43213.599999999999</v>
      </c>
      <c r="H116" s="53">
        <v>151230.25</v>
      </c>
      <c r="I116" s="60"/>
      <c r="J116" s="54">
        <f>SUM(J117:J121)</f>
        <v>118551.49</v>
      </c>
      <c r="K116" s="52">
        <f t="shared" si="2"/>
        <v>274.33837958420497</v>
      </c>
      <c r="L116" s="52">
        <f t="shared" si="3"/>
        <v>78.391386643875819</v>
      </c>
    </row>
    <row r="117" spans="2:12" x14ac:dyDescent="0.25">
      <c r="B117" s="12"/>
      <c r="C117" s="12"/>
      <c r="D117" s="8"/>
      <c r="E117" s="8">
        <v>4221</v>
      </c>
      <c r="F117" s="8" t="s">
        <v>138</v>
      </c>
      <c r="G117" s="51">
        <v>3775.48</v>
      </c>
      <c r="H117" s="51"/>
      <c r="I117" s="56"/>
      <c r="J117" s="52">
        <v>3760.74</v>
      </c>
      <c r="K117" s="52">
        <f t="shared" si="2"/>
        <v>99.609586065877707</v>
      </c>
      <c r="L117" s="52"/>
    </row>
    <row r="118" spans="2:12" x14ac:dyDescent="0.25">
      <c r="B118" s="12"/>
      <c r="C118" s="12"/>
      <c r="D118" s="8"/>
      <c r="E118" s="8">
        <v>4222</v>
      </c>
      <c r="F118" s="8" t="s">
        <v>139</v>
      </c>
      <c r="G118" s="51">
        <v>0</v>
      </c>
      <c r="H118" s="51"/>
      <c r="I118" s="56"/>
      <c r="J118" s="52"/>
      <c r="K118" s="52"/>
      <c r="L118" s="52"/>
    </row>
    <row r="119" spans="2:12" x14ac:dyDescent="0.25">
      <c r="B119" s="12"/>
      <c r="C119" s="12"/>
      <c r="D119" s="8"/>
      <c r="E119" s="8">
        <v>4223</v>
      </c>
      <c r="F119" s="8" t="s">
        <v>140</v>
      </c>
      <c r="G119" s="51">
        <v>3093.01</v>
      </c>
      <c r="H119" s="51"/>
      <c r="I119" s="56"/>
      <c r="J119" s="52"/>
      <c r="K119" s="52">
        <f t="shared" si="2"/>
        <v>0</v>
      </c>
      <c r="L119" s="52"/>
    </row>
    <row r="120" spans="2:12" x14ac:dyDescent="0.25">
      <c r="B120" s="12"/>
      <c r="C120" s="12"/>
      <c r="D120" s="8"/>
      <c r="E120" s="8">
        <v>4224</v>
      </c>
      <c r="F120" s="8" t="s">
        <v>141</v>
      </c>
      <c r="G120" s="51">
        <v>36345.11</v>
      </c>
      <c r="H120" s="51"/>
      <c r="I120" s="56"/>
      <c r="J120" s="52">
        <v>114578.53</v>
      </c>
      <c r="K120" s="52">
        <f t="shared" si="2"/>
        <v>315.25157029377539</v>
      </c>
      <c r="L120" s="52"/>
    </row>
    <row r="121" spans="2:12" x14ac:dyDescent="0.25">
      <c r="B121" s="12"/>
      <c r="C121" s="12"/>
      <c r="D121" s="8"/>
      <c r="E121" s="8">
        <v>4227</v>
      </c>
      <c r="F121" s="8" t="s">
        <v>142</v>
      </c>
      <c r="G121" s="51"/>
      <c r="H121" s="51"/>
      <c r="I121" s="56"/>
      <c r="J121" s="52">
        <v>212.22</v>
      </c>
      <c r="K121" s="52"/>
      <c r="L121" s="52"/>
    </row>
    <row r="122" spans="2:12" x14ac:dyDescent="0.25">
      <c r="B122" s="12"/>
      <c r="C122" s="12"/>
      <c r="D122" s="27">
        <v>426</v>
      </c>
      <c r="E122" s="27"/>
      <c r="F122" s="27" t="s">
        <v>152</v>
      </c>
      <c r="G122" s="53">
        <v>295</v>
      </c>
      <c r="H122" s="51"/>
      <c r="I122" s="56"/>
      <c r="J122" s="52"/>
      <c r="K122" s="52"/>
      <c r="L122" s="52"/>
    </row>
    <row r="123" spans="2:12" x14ac:dyDescent="0.25">
      <c r="B123" s="12"/>
      <c r="C123" s="12"/>
      <c r="D123" s="27"/>
      <c r="E123" s="8">
        <v>4262</v>
      </c>
      <c r="F123" s="8" t="s">
        <v>153</v>
      </c>
      <c r="G123" s="51">
        <v>295</v>
      </c>
      <c r="H123" s="51"/>
      <c r="I123" s="56"/>
      <c r="J123" s="52"/>
      <c r="K123" s="52"/>
      <c r="L123" s="52"/>
    </row>
    <row r="124" spans="2:12" s="39" customFormat="1" x14ac:dyDescent="0.25">
      <c r="B124" s="7"/>
      <c r="C124" s="7">
        <v>45</v>
      </c>
      <c r="D124" s="27"/>
      <c r="E124" s="27"/>
      <c r="F124" s="27" t="s">
        <v>145</v>
      </c>
      <c r="G124" s="53">
        <v>1875</v>
      </c>
      <c r="H124" s="53"/>
      <c r="I124" s="60"/>
      <c r="J124" s="54"/>
      <c r="K124" s="52">
        <f t="shared" si="2"/>
        <v>0</v>
      </c>
      <c r="L124" s="52"/>
    </row>
    <row r="125" spans="2:12" s="39" customFormat="1" x14ac:dyDescent="0.25">
      <c r="B125" s="7"/>
      <c r="C125" s="7"/>
      <c r="D125" s="27">
        <v>451</v>
      </c>
      <c r="E125" s="27"/>
      <c r="F125" s="27" t="s">
        <v>146</v>
      </c>
      <c r="G125" s="53">
        <v>1875</v>
      </c>
      <c r="H125" s="53">
        <v>24963.37</v>
      </c>
      <c r="I125" s="60"/>
      <c r="J125" s="54"/>
      <c r="K125" s="52">
        <f t="shared" si="2"/>
        <v>0</v>
      </c>
      <c r="L125" s="52">
        <f t="shared" si="3"/>
        <v>0</v>
      </c>
    </row>
    <row r="126" spans="2:12" x14ac:dyDescent="0.25">
      <c r="B126" s="12"/>
      <c r="C126" s="12"/>
      <c r="D126" s="8"/>
      <c r="E126" s="8">
        <v>4511</v>
      </c>
      <c r="F126" s="27" t="s">
        <v>146</v>
      </c>
      <c r="G126" s="51">
        <v>1875</v>
      </c>
      <c r="H126" s="51"/>
      <c r="I126" s="56"/>
      <c r="J126" s="52"/>
      <c r="K126" s="52">
        <f t="shared" si="2"/>
        <v>0</v>
      </c>
      <c r="L126" s="52"/>
    </row>
    <row r="127" spans="2:12" x14ac:dyDescent="0.25">
      <c r="G127" s="57"/>
      <c r="H127" s="57"/>
      <c r="I127" s="57"/>
      <c r="J127" s="57"/>
      <c r="K127" s="57"/>
      <c r="L127" s="57"/>
    </row>
    <row r="128" spans="2:12" x14ac:dyDescent="0.25">
      <c r="G128" s="57"/>
      <c r="H128" s="57"/>
      <c r="I128" s="57"/>
      <c r="J128" s="57"/>
      <c r="K128" s="57"/>
      <c r="L128" s="57"/>
    </row>
    <row r="129" spans="7:12" x14ac:dyDescent="0.25">
      <c r="G129" s="57"/>
      <c r="H129" s="57"/>
      <c r="I129" s="57"/>
      <c r="J129" s="57"/>
      <c r="K129" s="57"/>
      <c r="L129" s="57"/>
    </row>
    <row r="130" spans="7:12" x14ac:dyDescent="0.25">
      <c r="G130" s="57"/>
      <c r="H130" s="57"/>
      <c r="I130" s="57"/>
      <c r="J130" s="57"/>
      <c r="K130" s="57"/>
      <c r="L130" s="57"/>
    </row>
    <row r="131" spans="7:12" x14ac:dyDescent="0.25">
      <c r="G131" s="57"/>
      <c r="H131" s="57"/>
      <c r="I131" s="57"/>
      <c r="J131" s="57"/>
      <c r="K131" s="57"/>
      <c r="L131" s="57"/>
    </row>
    <row r="132" spans="7:12" x14ac:dyDescent="0.25">
      <c r="G132" s="57"/>
      <c r="H132" s="57"/>
      <c r="I132" s="57"/>
      <c r="J132" s="57"/>
      <c r="K132" s="57"/>
      <c r="L132" s="57"/>
    </row>
    <row r="133" spans="7:12" x14ac:dyDescent="0.25">
      <c r="G133" s="57"/>
      <c r="H133" s="57"/>
      <c r="I133" s="57"/>
      <c r="J133" s="57"/>
      <c r="K133" s="57"/>
      <c r="L133" s="57"/>
    </row>
    <row r="134" spans="7:12" x14ac:dyDescent="0.25">
      <c r="G134" s="57"/>
      <c r="H134" s="57"/>
      <c r="I134" s="57"/>
      <c r="J134" s="57"/>
      <c r="K134" s="57"/>
      <c r="L134" s="57"/>
    </row>
    <row r="135" spans="7:12" x14ac:dyDescent="0.25">
      <c r="G135" s="57"/>
      <c r="H135" s="57"/>
      <c r="I135" s="57"/>
      <c r="J135" s="57"/>
      <c r="K135" s="57"/>
      <c r="L135" s="57"/>
    </row>
    <row r="136" spans="7:12" x14ac:dyDescent="0.25">
      <c r="G136" s="57"/>
      <c r="H136" s="57"/>
      <c r="I136" s="57"/>
      <c r="J136" s="57"/>
      <c r="K136" s="57"/>
      <c r="L136" s="57"/>
    </row>
    <row r="137" spans="7:12" x14ac:dyDescent="0.25">
      <c r="G137" s="57"/>
      <c r="H137" s="57"/>
      <c r="I137" s="57"/>
      <c r="J137" s="57"/>
      <c r="K137" s="57"/>
      <c r="L137" s="57"/>
    </row>
    <row r="138" spans="7:12" x14ac:dyDescent="0.25">
      <c r="G138" s="57"/>
      <c r="H138" s="57"/>
      <c r="I138" s="57"/>
      <c r="J138" s="57"/>
      <c r="K138" s="57"/>
      <c r="L138" s="57"/>
    </row>
    <row r="139" spans="7:12" x14ac:dyDescent="0.25">
      <c r="G139" s="57"/>
      <c r="H139" s="57"/>
      <c r="I139" s="57"/>
      <c r="J139" s="57"/>
      <c r="K139" s="57"/>
      <c r="L139" s="57"/>
    </row>
    <row r="140" spans="7:12" x14ac:dyDescent="0.25">
      <c r="G140" s="57"/>
      <c r="H140" s="57"/>
      <c r="I140" s="57"/>
      <c r="J140" s="57"/>
      <c r="K140" s="57"/>
      <c r="L140" s="57"/>
    </row>
    <row r="141" spans="7:12" x14ac:dyDescent="0.25">
      <c r="G141" s="57"/>
      <c r="H141" s="57"/>
      <c r="I141" s="57"/>
      <c r="J141" s="57"/>
      <c r="K141" s="57"/>
      <c r="L141" s="57"/>
    </row>
    <row r="142" spans="7:12" x14ac:dyDescent="0.25">
      <c r="G142" s="57"/>
      <c r="H142" s="57"/>
      <c r="I142" s="57"/>
      <c r="J142" s="57"/>
      <c r="K142" s="57"/>
      <c r="L142" s="57"/>
    </row>
    <row r="143" spans="7:12" x14ac:dyDescent="0.25">
      <c r="G143" s="57"/>
      <c r="H143" s="57"/>
      <c r="I143" s="57"/>
      <c r="J143" s="57"/>
      <c r="K143" s="57"/>
      <c r="L143" s="57"/>
    </row>
    <row r="144" spans="7:12" x14ac:dyDescent="0.25">
      <c r="G144" s="57"/>
      <c r="H144" s="57"/>
      <c r="I144" s="57"/>
      <c r="J144" s="57"/>
      <c r="K144" s="57"/>
      <c r="L144" s="57"/>
    </row>
    <row r="145" spans="7:12" x14ac:dyDescent="0.25">
      <c r="G145" s="57"/>
      <c r="H145" s="57"/>
      <c r="I145" s="57"/>
      <c r="J145" s="57"/>
      <c r="K145" s="57"/>
      <c r="L145" s="57"/>
    </row>
    <row r="146" spans="7:12" x14ac:dyDescent="0.25">
      <c r="G146" s="57"/>
      <c r="H146" s="57"/>
      <c r="I146" s="57"/>
      <c r="J146" s="57"/>
      <c r="K146" s="57"/>
      <c r="L146" s="57"/>
    </row>
    <row r="147" spans="7:12" x14ac:dyDescent="0.25">
      <c r="G147" s="57"/>
      <c r="H147" s="57"/>
      <c r="I147" s="57"/>
      <c r="J147" s="57"/>
      <c r="K147" s="57"/>
      <c r="L147" s="57"/>
    </row>
    <row r="148" spans="7:12" x14ac:dyDescent="0.25">
      <c r="G148" s="57"/>
      <c r="H148" s="57"/>
      <c r="I148" s="57"/>
      <c r="J148" s="57"/>
      <c r="K148" s="57"/>
      <c r="L148" s="57"/>
    </row>
    <row r="149" spans="7:12" x14ac:dyDescent="0.25">
      <c r="G149" s="57"/>
      <c r="H149" s="57"/>
      <c r="I149" s="57"/>
      <c r="J149" s="57"/>
      <c r="K149" s="57"/>
      <c r="L149" s="57"/>
    </row>
    <row r="150" spans="7:12" x14ac:dyDescent="0.25">
      <c r="G150" s="57"/>
      <c r="H150" s="57"/>
      <c r="I150" s="57"/>
      <c r="J150" s="57"/>
      <c r="K150" s="57"/>
      <c r="L150" s="57"/>
    </row>
    <row r="151" spans="7:12" x14ac:dyDescent="0.25">
      <c r="G151" s="57"/>
      <c r="H151" s="57"/>
      <c r="I151" s="57"/>
      <c r="J151" s="57"/>
      <c r="K151" s="57"/>
      <c r="L151" s="57"/>
    </row>
    <row r="152" spans="7:12" x14ac:dyDescent="0.25">
      <c r="G152" s="57"/>
      <c r="H152" s="57"/>
      <c r="I152" s="57"/>
      <c r="J152" s="57"/>
      <c r="K152" s="57"/>
      <c r="L152" s="57"/>
    </row>
    <row r="153" spans="7:12" x14ac:dyDescent="0.25">
      <c r="G153" s="57"/>
      <c r="H153" s="57"/>
      <c r="I153" s="57"/>
      <c r="J153" s="57"/>
      <c r="K153" s="57"/>
      <c r="L153" s="57"/>
    </row>
    <row r="154" spans="7:12" x14ac:dyDescent="0.25">
      <c r="G154" s="57"/>
      <c r="H154" s="57"/>
      <c r="I154" s="57"/>
      <c r="J154" s="57"/>
      <c r="K154" s="57"/>
      <c r="L154" s="57"/>
    </row>
    <row r="155" spans="7:12" x14ac:dyDescent="0.25">
      <c r="G155" s="57"/>
      <c r="H155" s="57"/>
      <c r="I155" s="57"/>
      <c r="J155" s="57"/>
      <c r="K155" s="57"/>
      <c r="L155" s="57"/>
    </row>
    <row r="156" spans="7:12" x14ac:dyDescent="0.25">
      <c r="G156" s="57"/>
      <c r="H156" s="57"/>
      <c r="I156" s="57"/>
      <c r="J156" s="57"/>
      <c r="K156" s="57"/>
      <c r="L156" s="57"/>
    </row>
    <row r="157" spans="7:12" x14ac:dyDescent="0.25">
      <c r="G157" s="57"/>
      <c r="H157" s="57"/>
      <c r="I157" s="57"/>
      <c r="J157" s="57"/>
      <c r="K157" s="57"/>
      <c r="L157" s="57"/>
    </row>
    <row r="158" spans="7:12" x14ac:dyDescent="0.25">
      <c r="G158" s="57"/>
      <c r="H158" s="57"/>
      <c r="I158" s="57"/>
      <c r="J158" s="57"/>
      <c r="K158" s="57"/>
      <c r="L158" s="57"/>
    </row>
    <row r="159" spans="7:12" x14ac:dyDescent="0.25">
      <c r="G159" s="57"/>
      <c r="H159" s="57"/>
      <c r="I159" s="57"/>
      <c r="J159" s="57"/>
      <c r="K159" s="57"/>
      <c r="L159" s="57"/>
    </row>
    <row r="160" spans="7:12" x14ac:dyDescent="0.25">
      <c r="G160" s="57"/>
      <c r="H160" s="57"/>
      <c r="I160" s="57"/>
      <c r="J160" s="57"/>
      <c r="K160" s="57"/>
      <c r="L160" s="57"/>
    </row>
    <row r="161" spans="7:12" x14ac:dyDescent="0.25">
      <c r="G161" s="57"/>
      <c r="H161" s="57"/>
      <c r="I161" s="57"/>
      <c r="J161" s="57"/>
      <c r="K161" s="57"/>
      <c r="L161" s="57"/>
    </row>
    <row r="162" spans="7:12" x14ac:dyDescent="0.25">
      <c r="G162" s="57"/>
      <c r="H162" s="57"/>
      <c r="I162" s="57"/>
      <c r="J162" s="57"/>
      <c r="K162" s="57"/>
      <c r="L162" s="57"/>
    </row>
    <row r="163" spans="7:12" x14ac:dyDescent="0.25">
      <c r="G163" s="57"/>
      <c r="H163" s="57"/>
      <c r="I163" s="57"/>
      <c r="J163" s="57"/>
      <c r="K163" s="57"/>
      <c r="L163" s="57"/>
    </row>
    <row r="164" spans="7:12" x14ac:dyDescent="0.25">
      <c r="G164" s="57"/>
      <c r="H164" s="57"/>
      <c r="I164" s="57"/>
      <c r="J164" s="57"/>
      <c r="K164" s="57"/>
      <c r="L164" s="57"/>
    </row>
    <row r="165" spans="7:12" x14ac:dyDescent="0.25">
      <c r="G165" s="57"/>
      <c r="H165" s="57"/>
      <c r="I165" s="57"/>
      <c r="J165" s="57"/>
      <c r="K165" s="57"/>
      <c r="L165" s="57"/>
    </row>
    <row r="166" spans="7:12" x14ac:dyDescent="0.25">
      <c r="G166" s="57"/>
      <c r="H166" s="57"/>
      <c r="I166" s="57"/>
      <c r="J166" s="57"/>
      <c r="K166" s="57"/>
      <c r="L166" s="57"/>
    </row>
    <row r="167" spans="7:12" x14ac:dyDescent="0.25">
      <c r="G167" s="57"/>
      <c r="H167" s="57"/>
      <c r="I167" s="57"/>
      <c r="J167" s="57"/>
      <c r="K167" s="57"/>
      <c r="L167" s="57"/>
    </row>
    <row r="168" spans="7:12" x14ac:dyDescent="0.25">
      <c r="G168" s="57"/>
      <c r="H168" s="57"/>
      <c r="I168" s="57"/>
      <c r="J168" s="57"/>
      <c r="K168" s="57"/>
      <c r="L168" s="57"/>
    </row>
    <row r="169" spans="7:12" x14ac:dyDescent="0.25">
      <c r="G169" s="57"/>
      <c r="H169" s="57"/>
      <c r="I169" s="57"/>
      <c r="J169" s="57"/>
      <c r="K169" s="57"/>
      <c r="L169" s="57"/>
    </row>
    <row r="170" spans="7:12" x14ac:dyDescent="0.25">
      <c r="G170" s="57"/>
      <c r="H170" s="57"/>
      <c r="I170" s="57"/>
      <c r="J170" s="57"/>
      <c r="K170" s="57"/>
      <c r="L170" s="57"/>
    </row>
    <row r="171" spans="7:12" x14ac:dyDescent="0.25">
      <c r="G171" s="57"/>
      <c r="H171" s="57"/>
      <c r="I171" s="57"/>
      <c r="J171" s="57"/>
      <c r="K171" s="57"/>
      <c r="L171" s="57"/>
    </row>
    <row r="172" spans="7:12" x14ac:dyDescent="0.25">
      <c r="G172" s="57"/>
      <c r="H172" s="57"/>
      <c r="I172" s="57"/>
      <c r="J172" s="57"/>
      <c r="K172" s="57"/>
      <c r="L172" s="57"/>
    </row>
    <row r="173" spans="7:12" x14ac:dyDescent="0.25">
      <c r="G173" s="57"/>
      <c r="H173" s="57"/>
      <c r="I173" s="57"/>
      <c r="J173" s="57"/>
      <c r="K173" s="57"/>
      <c r="L173" s="57"/>
    </row>
    <row r="174" spans="7:12" x14ac:dyDescent="0.25">
      <c r="G174" s="57"/>
      <c r="H174" s="57"/>
      <c r="I174" s="57"/>
      <c r="J174" s="57"/>
      <c r="K174" s="57"/>
      <c r="L174" s="57"/>
    </row>
    <row r="175" spans="7:12" x14ac:dyDescent="0.25">
      <c r="G175" s="57"/>
      <c r="H175" s="57"/>
      <c r="I175" s="57"/>
      <c r="J175" s="57"/>
      <c r="K175" s="57"/>
      <c r="L175" s="57"/>
    </row>
    <row r="176" spans="7:12" x14ac:dyDescent="0.25">
      <c r="G176" s="57"/>
      <c r="H176" s="57"/>
      <c r="I176" s="57"/>
      <c r="J176" s="57"/>
      <c r="K176" s="57"/>
      <c r="L176" s="57"/>
    </row>
    <row r="177" spans="7:12" x14ac:dyDescent="0.25">
      <c r="G177" s="57"/>
      <c r="H177" s="57"/>
      <c r="I177" s="57"/>
      <c r="J177" s="57"/>
      <c r="K177" s="57"/>
      <c r="L177" s="57"/>
    </row>
    <row r="178" spans="7:12" x14ac:dyDescent="0.25">
      <c r="G178" s="57"/>
      <c r="H178" s="57"/>
      <c r="I178" s="57"/>
      <c r="J178" s="57"/>
      <c r="K178" s="57"/>
      <c r="L178" s="57"/>
    </row>
    <row r="179" spans="7:12" x14ac:dyDescent="0.25">
      <c r="G179" s="57"/>
      <c r="H179" s="57"/>
      <c r="I179" s="57"/>
      <c r="J179" s="57"/>
      <c r="K179" s="57"/>
      <c r="L179" s="57"/>
    </row>
    <row r="180" spans="7:12" x14ac:dyDescent="0.25">
      <c r="G180" s="57"/>
      <c r="H180" s="57"/>
      <c r="I180" s="57"/>
      <c r="J180" s="57"/>
      <c r="K180" s="57"/>
      <c r="L180" s="57"/>
    </row>
    <row r="181" spans="7:12" x14ac:dyDescent="0.25">
      <c r="G181" s="57"/>
      <c r="H181" s="57"/>
      <c r="I181" s="57"/>
      <c r="J181" s="57"/>
      <c r="K181" s="57"/>
      <c r="L181" s="57"/>
    </row>
    <row r="182" spans="7:12" x14ac:dyDescent="0.25">
      <c r="G182" s="57"/>
      <c r="H182" s="57"/>
      <c r="I182" s="57"/>
      <c r="J182" s="57"/>
      <c r="K182" s="57"/>
      <c r="L182" s="57"/>
    </row>
    <row r="183" spans="7:12" x14ac:dyDescent="0.25">
      <c r="G183" s="57"/>
      <c r="H183" s="57"/>
      <c r="I183" s="57"/>
      <c r="J183" s="57"/>
      <c r="K183" s="57"/>
      <c r="L183" s="57"/>
    </row>
    <row r="184" spans="7:12" x14ac:dyDescent="0.25">
      <c r="G184" s="57"/>
      <c r="H184" s="57"/>
      <c r="I184" s="57"/>
      <c r="J184" s="57"/>
      <c r="K184" s="57"/>
      <c r="L184" s="57"/>
    </row>
  </sheetData>
  <mergeCells count="7">
    <mergeCell ref="B8:F8"/>
    <mergeCell ref="B9:F9"/>
    <mergeCell ref="B55:F55"/>
    <mergeCell ref="B56:F56"/>
    <mergeCell ref="B2:L2"/>
    <mergeCell ref="B4:L4"/>
    <mergeCell ref="B6:L6"/>
  </mergeCells>
  <pageMargins left="0.7" right="0.7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9"/>
  <sheetViews>
    <sheetView workbookViewId="0">
      <selection activeCell="E4" sqref="E4"/>
    </sheetView>
  </sheetViews>
  <sheetFormatPr defaultRowHeight="15" x14ac:dyDescent="0.25"/>
  <cols>
    <col min="2" max="2" width="37.7109375" customWidth="1"/>
    <col min="3" max="6" width="25.28515625" customWidth="1"/>
    <col min="7" max="8" width="15.7109375" customWidth="1"/>
  </cols>
  <sheetData>
    <row r="1" spans="2:8" ht="18" x14ac:dyDescent="0.25">
      <c r="B1" s="20"/>
      <c r="C1" s="20"/>
      <c r="D1" s="20"/>
      <c r="E1" s="20"/>
      <c r="F1" s="3"/>
      <c r="G1" s="3"/>
      <c r="H1" s="3"/>
    </row>
    <row r="2" spans="2:8" ht="15.75" customHeight="1" x14ac:dyDescent="0.25">
      <c r="B2" s="129" t="s">
        <v>41</v>
      </c>
      <c r="C2" s="129"/>
      <c r="D2" s="129"/>
      <c r="E2" s="129"/>
      <c r="F2" s="129"/>
      <c r="G2" s="129"/>
      <c r="H2" s="129"/>
    </row>
    <row r="3" spans="2:8" ht="18" x14ac:dyDescent="0.25">
      <c r="B3" s="20"/>
      <c r="C3" s="20"/>
      <c r="D3" s="20"/>
      <c r="E3" s="20"/>
      <c r="F3" s="3"/>
      <c r="G3" s="3"/>
      <c r="H3" s="3"/>
    </row>
    <row r="4" spans="2:8" ht="25.5" x14ac:dyDescent="0.25">
      <c r="B4" s="45" t="s">
        <v>8</v>
      </c>
      <c r="C4" s="45" t="s">
        <v>64</v>
      </c>
      <c r="D4" s="45" t="s">
        <v>73</v>
      </c>
      <c r="E4" s="45" t="s">
        <v>74</v>
      </c>
      <c r="F4" s="45" t="s">
        <v>75</v>
      </c>
      <c r="G4" s="45" t="s">
        <v>18</v>
      </c>
      <c r="H4" s="45" t="s">
        <v>52</v>
      </c>
    </row>
    <row r="5" spans="2:8" x14ac:dyDescent="0.25">
      <c r="B5" s="45">
        <v>1</v>
      </c>
      <c r="C5" s="45">
        <v>2</v>
      </c>
      <c r="D5" s="45">
        <v>3</v>
      </c>
      <c r="E5" s="45">
        <v>4</v>
      </c>
      <c r="F5" s="45">
        <v>5</v>
      </c>
      <c r="G5" s="45" t="s">
        <v>20</v>
      </c>
      <c r="H5" s="45" t="s">
        <v>77</v>
      </c>
    </row>
    <row r="6" spans="2:8" s="39" customFormat="1" x14ac:dyDescent="0.25">
      <c r="B6" s="7" t="s">
        <v>40</v>
      </c>
      <c r="C6" s="53">
        <f>SUM(C7,C9,C11,C14,C18,C20)</f>
        <v>1259667.95</v>
      </c>
      <c r="D6" s="53">
        <f>SUM(D7,D9,D11,D14,D18,D20)</f>
        <v>4112321.63</v>
      </c>
      <c r="E6" s="60"/>
      <c r="F6" s="54">
        <f>SUM(F7,F9,F11,F14,F18,F20)</f>
        <v>1759429.3299999998</v>
      </c>
      <c r="G6" s="54">
        <f>F6/C6*100</f>
        <v>139.67405696080462</v>
      </c>
      <c r="H6" s="54">
        <f>F6/D6*100</f>
        <v>42.784331779029642</v>
      </c>
    </row>
    <row r="7" spans="2:8" s="39" customFormat="1" x14ac:dyDescent="0.25">
      <c r="B7" s="7" t="s">
        <v>163</v>
      </c>
      <c r="C7" s="53">
        <v>11281.5</v>
      </c>
      <c r="D7" s="53">
        <v>87789</v>
      </c>
      <c r="E7" s="53"/>
      <c r="F7" s="54">
        <v>6636</v>
      </c>
      <c r="G7" s="52">
        <f t="shared" ref="G7:G37" si="0">F7/C7*100</f>
        <v>58.821965164206894</v>
      </c>
      <c r="H7" s="52">
        <f t="shared" ref="H7:H37" si="1">F7/D7*100</f>
        <v>7.5590335919078697</v>
      </c>
    </row>
    <row r="8" spans="2:8" x14ac:dyDescent="0.25">
      <c r="B8" s="36" t="s">
        <v>161</v>
      </c>
      <c r="C8" s="51">
        <v>11281.5</v>
      </c>
      <c r="D8" s="51">
        <v>87789</v>
      </c>
      <c r="E8" s="51"/>
      <c r="F8" s="52">
        <v>6636</v>
      </c>
      <c r="G8" s="52">
        <f t="shared" si="0"/>
        <v>58.821965164206894</v>
      </c>
      <c r="H8" s="52">
        <f t="shared" si="1"/>
        <v>7.5590335919078697</v>
      </c>
    </row>
    <row r="9" spans="2:8" s="39" customFormat="1" x14ac:dyDescent="0.25">
      <c r="B9" s="7" t="s">
        <v>164</v>
      </c>
      <c r="C9" s="53">
        <v>101380.65</v>
      </c>
      <c r="D9" s="53">
        <v>245000</v>
      </c>
      <c r="E9" s="53"/>
      <c r="F9" s="54">
        <v>130322.1</v>
      </c>
      <c r="G9" s="52">
        <f t="shared" si="0"/>
        <v>128.54731154317912</v>
      </c>
      <c r="H9" s="52">
        <f t="shared" si="1"/>
        <v>53.192693877551022</v>
      </c>
    </row>
    <row r="10" spans="2:8" x14ac:dyDescent="0.25">
      <c r="B10" s="35" t="s">
        <v>159</v>
      </c>
      <c r="C10" s="51">
        <v>101380.65</v>
      </c>
      <c r="D10" s="51">
        <v>245000</v>
      </c>
      <c r="E10" s="51"/>
      <c r="F10" s="52">
        <v>130322.1</v>
      </c>
      <c r="G10" s="52">
        <f t="shared" si="0"/>
        <v>128.54731154317912</v>
      </c>
      <c r="H10" s="52">
        <f t="shared" si="1"/>
        <v>53.192693877551022</v>
      </c>
    </row>
    <row r="11" spans="2:8" s="39" customFormat="1" x14ac:dyDescent="0.25">
      <c r="B11" s="7" t="s">
        <v>175</v>
      </c>
      <c r="C11" s="53">
        <f>SUM(C12:C13)</f>
        <v>1074718.3400000001</v>
      </c>
      <c r="D11" s="53">
        <f>SUM(D12:D13)</f>
        <v>3492977.63</v>
      </c>
      <c r="E11" s="60"/>
      <c r="F11" s="54">
        <f>SUM(F12:F13)</f>
        <v>1531999.19</v>
      </c>
      <c r="G11" s="52">
        <f t="shared" si="0"/>
        <v>142.54890169642027</v>
      </c>
      <c r="H11" s="52">
        <f t="shared" si="1"/>
        <v>43.859404561946761</v>
      </c>
    </row>
    <row r="12" spans="2:8" ht="25.5" x14ac:dyDescent="0.25">
      <c r="B12" s="34" t="s">
        <v>160</v>
      </c>
      <c r="C12" s="51">
        <v>1021608.43</v>
      </c>
      <c r="D12" s="51">
        <v>3337463.63</v>
      </c>
      <c r="E12" s="56"/>
      <c r="F12" s="52">
        <v>1427805.42</v>
      </c>
      <c r="G12" s="52">
        <f t="shared" si="0"/>
        <v>139.7605362359823</v>
      </c>
      <c r="H12" s="52">
        <f t="shared" si="1"/>
        <v>42.781152943979791</v>
      </c>
    </row>
    <row r="13" spans="2:8" x14ac:dyDescent="0.25">
      <c r="B13" s="34" t="s">
        <v>162</v>
      </c>
      <c r="C13" s="51">
        <v>53109.91</v>
      </c>
      <c r="D13" s="51">
        <v>155514</v>
      </c>
      <c r="E13" s="56"/>
      <c r="F13" s="52">
        <v>104193.77</v>
      </c>
      <c r="G13" s="52">
        <f t="shared" si="0"/>
        <v>196.18517523377463</v>
      </c>
      <c r="H13" s="52">
        <f t="shared" si="1"/>
        <v>66.99960775235671</v>
      </c>
    </row>
    <row r="14" spans="2:8" s="39" customFormat="1" x14ac:dyDescent="0.25">
      <c r="B14" s="7" t="s">
        <v>166</v>
      </c>
      <c r="C14" s="53">
        <f>SUM(C15:C17)</f>
        <v>54946.14</v>
      </c>
      <c r="D14" s="53">
        <v>256710</v>
      </c>
      <c r="E14" s="60"/>
      <c r="F14" s="54">
        <f>SUM(F15:F17)</f>
        <v>58958.38</v>
      </c>
      <c r="G14" s="52">
        <f t="shared" si="0"/>
        <v>107.30213259748547</v>
      </c>
      <c r="H14" s="52">
        <f t="shared" si="1"/>
        <v>22.966919870671184</v>
      </c>
    </row>
    <row r="15" spans="2:8" x14ac:dyDescent="0.25">
      <c r="B15" s="34" t="s">
        <v>167</v>
      </c>
      <c r="C15" s="51"/>
      <c r="D15" s="51"/>
      <c r="E15" s="56"/>
      <c r="F15" s="52"/>
      <c r="G15" s="52"/>
      <c r="H15" s="52"/>
    </row>
    <row r="16" spans="2:8" x14ac:dyDescent="0.25">
      <c r="B16" s="34" t="s">
        <v>173</v>
      </c>
      <c r="C16" s="51">
        <v>13735.05</v>
      </c>
      <c r="D16" s="51">
        <v>99121</v>
      </c>
      <c r="E16" s="56"/>
      <c r="F16" s="52">
        <v>5377.24</v>
      </c>
      <c r="G16" s="52">
        <f t="shared" si="0"/>
        <v>39.149766473365588</v>
      </c>
      <c r="H16" s="52">
        <f t="shared" si="1"/>
        <v>5.4249250915547664</v>
      </c>
    </row>
    <row r="17" spans="2:8" x14ac:dyDescent="0.25">
      <c r="B17" s="74" t="s">
        <v>172</v>
      </c>
      <c r="C17" s="51">
        <v>41211.089999999997</v>
      </c>
      <c r="D17" s="51">
        <v>157589</v>
      </c>
      <c r="E17" s="56"/>
      <c r="F17" s="52">
        <v>53581.14</v>
      </c>
      <c r="G17" s="52">
        <f t="shared" si="0"/>
        <v>130.01631356996381</v>
      </c>
      <c r="H17" s="52">
        <f t="shared" si="1"/>
        <v>34.000558414610154</v>
      </c>
    </row>
    <row r="18" spans="2:8" s="39" customFormat="1" x14ac:dyDescent="0.25">
      <c r="B18" s="73" t="s">
        <v>168</v>
      </c>
      <c r="C18" s="53">
        <v>16941.32</v>
      </c>
      <c r="D18" s="53">
        <v>26845</v>
      </c>
      <c r="E18" s="60"/>
      <c r="F18" s="54">
        <v>30913.66</v>
      </c>
      <c r="G18" s="52">
        <f t="shared" si="0"/>
        <v>182.4749193097114</v>
      </c>
      <c r="H18" s="52">
        <f t="shared" si="1"/>
        <v>115.15611845781338</v>
      </c>
    </row>
    <row r="19" spans="2:8" x14ac:dyDescent="0.25">
      <c r="B19" s="34" t="s">
        <v>169</v>
      </c>
      <c r="C19" s="51">
        <v>16941.32</v>
      </c>
      <c r="D19" s="51">
        <v>26845</v>
      </c>
      <c r="E19" s="56"/>
      <c r="F19" s="52">
        <v>30913.66</v>
      </c>
      <c r="G19" s="52">
        <f t="shared" si="0"/>
        <v>182.4749193097114</v>
      </c>
      <c r="H19" s="52">
        <f t="shared" si="1"/>
        <v>115.15611845781338</v>
      </c>
    </row>
    <row r="20" spans="2:8" s="39" customFormat="1" ht="25.5" x14ac:dyDescent="0.25">
      <c r="B20" s="73" t="s">
        <v>170</v>
      </c>
      <c r="C20" s="53">
        <v>400</v>
      </c>
      <c r="D20" s="53">
        <v>3000</v>
      </c>
      <c r="E20" s="60"/>
      <c r="F20" s="54">
        <v>600</v>
      </c>
      <c r="G20" s="52">
        <f t="shared" si="0"/>
        <v>150</v>
      </c>
      <c r="H20" s="52">
        <f t="shared" si="1"/>
        <v>20</v>
      </c>
    </row>
    <row r="21" spans="2:8" ht="25.5" x14ac:dyDescent="0.25">
      <c r="B21" s="34" t="s">
        <v>171</v>
      </c>
      <c r="C21" s="51">
        <v>400</v>
      </c>
      <c r="D21" s="51">
        <v>3000</v>
      </c>
      <c r="E21" s="56"/>
      <c r="F21" s="52">
        <v>600</v>
      </c>
      <c r="G21" s="52">
        <f t="shared" si="0"/>
        <v>150</v>
      </c>
      <c r="H21" s="52">
        <f t="shared" si="1"/>
        <v>20</v>
      </c>
    </row>
    <row r="22" spans="2:8" s="39" customFormat="1" ht="15.75" customHeight="1" x14ac:dyDescent="0.25">
      <c r="B22" s="7" t="s">
        <v>39</v>
      </c>
      <c r="C22" s="53">
        <f>SUM(C23,C25,C27,C30,C34,C36)</f>
        <v>1352164.8899999997</v>
      </c>
      <c r="D22" s="53">
        <f>SUM(D23,D25,D27,D30,D34,D36)</f>
        <v>3866820</v>
      </c>
      <c r="E22" s="60"/>
      <c r="F22" s="54">
        <f>SUM(F23,F25,F27,F30,F34,F36)</f>
        <v>1924704.19</v>
      </c>
      <c r="G22" s="54">
        <f t="shared" si="0"/>
        <v>142.34241727723017</v>
      </c>
      <c r="H22" s="54">
        <f t="shared" si="1"/>
        <v>49.774858669397595</v>
      </c>
    </row>
    <row r="23" spans="2:8" s="39" customFormat="1" ht="15.75" customHeight="1" x14ac:dyDescent="0.25">
      <c r="B23" s="7" t="s">
        <v>163</v>
      </c>
      <c r="C23" s="53">
        <v>11281.5</v>
      </c>
      <c r="D23" s="53">
        <v>87789</v>
      </c>
      <c r="E23" s="53"/>
      <c r="F23" s="54">
        <v>6636</v>
      </c>
      <c r="G23" s="54">
        <f t="shared" si="0"/>
        <v>58.821965164206894</v>
      </c>
      <c r="H23" s="54">
        <f t="shared" si="1"/>
        <v>7.5590335919078697</v>
      </c>
    </row>
    <row r="24" spans="2:8" x14ac:dyDescent="0.25">
      <c r="B24" s="36" t="s">
        <v>161</v>
      </c>
      <c r="C24" s="51">
        <v>11281.5</v>
      </c>
      <c r="D24" s="51">
        <v>87789</v>
      </c>
      <c r="E24" s="51"/>
      <c r="F24" s="52">
        <v>6636</v>
      </c>
      <c r="G24" s="52">
        <f t="shared" si="0"/>
        <v>58.821965164206894</v>
      </c>
      <c r="H24" s="52">
        <f t="shared" si="1"/>
        <v>7.5590335919078697</v>
      </c>
    </row>
    <row r="25" spans="2:8" s="39" customFormat="1" x14ac:dyDescent="0.25">
      <c r="B25" s="7" t="s">
        <v>164</v>
      </c>
      <c r="C25" s="53">
        <v>101380.65</v>
      </c>
      <c r="D25" s="53">
        <v>245000</v>
      </c>
      <c r="E25" s="53"/>
      <c r="F25" s="54">
        <v>130322.1</v>
      </c>
      <c r="G25" s="54">
        <f t="shared" si="0"/>
        <v>128.54731154317912</v>
      </c>
      <c r="H25" s="54">
        <f t="shared" si="1"/>
        <v>53.192693877551022</v>
      </c>
    </row>
    <row r="26" spans="2:8" x14ac:dyDescent="0.25">
      <c r="B26" s="35" t="s">
        <v>159</v>
      </c>
      <c r="C26" s="51">
        <v>101380.65</v>
      </c>
      <c r="D26" s="51">
        <v>245000</v>
      </c>
      <c r="E26" s="51"/>
      <c r="F26" s="52">
        <v>130322.1</v>
      </c>
      <c r="G26" s="52">
        <f t="shared" si="0"/>
        <v>128.54731154317912</v>
      </c>
      <c r="H26" s="52">
        <f t="shared" si="1"/>
        <v>53.192693877551022</v>
      </c>
    </row>
    <row r="27" spans="2:8" s="39" customFormat="1" x14ac:dyDescent="0.25">
      <c r="B27" s="7" t="s">
        <v>165</v>
      </c>
      <c r="C27" s="53">
        <f>SUM(C28:C29)</f>
        <v>1170806.8199999998</v>
      </c>
      <c r="D27" s="53">
        <v>3247476</v>
      </c>
      <c r="E27" s="60"/>
      <c r="F27" s="54">
        <f>SUM(F28:F29)</f>
        <v>1697274.05</v>
      </c>
      <c r="G27" s="54">
        <f t="shared" si="0"/>
        <v>144.9661909212316</v>
      </c>
      <c r="H27" s="54">
        <f t="shared" si="1"/>
        <v>52.264406265050155</v>
      </c>
    </row>
    <row r="28" spans="2:8" ht="25.5" x14ac:dyDescent="0.25">
      <c r="B28" s="34" t="s">
        <v>160</v>
      </c>
      <c r="C28" s="51">
        <v>1117696.9099999999</v>
      </c>
      <c r="D28" s="51">
        <v>3091962</v>
      </c>
      <c r="E28" s="56"/>
      <c r="F28" s="52">
        <v>1593080.28</v>
      </c>
      <c r="G28" s="52">
        <f t="shared" si="0"/>
        <v>142.53240442438013</v>
      </c>
      <c r="H28" s="52">
        <f t="shared" si="1"/>
        <v>51.523281333987939</v>
      </c>
    </row>
    <row r="29" spans="2:8" x14ac:dyDescent="0.25">
      <c r="B29" s="34" t="s">
        <v>162</v>
      </c>
      <c r="C29" s="51">
        <v>53109.91</v>
      </c>
      <c r="D29" s="51">
        <v>155514</v>
      </c>
      <c r="E29" s="56"/>
      <c r="F29" s="52">
        <v>104193.77</v>
      </c>
      <c r="G29" s="52">
        <f t="shared" si="0"/>
        <v>196.18517523377463</v>
      </c>
      <c r="H29" s="52">
        <f t="shared" si="1"/>
        <v>66.99960775235671</v>
      </c>
    </row>
    <row r="30" spans="2:8" x14ac:dyDescent="0.25">
      <c r="B30" s="7" t="s">
        <v>166</v>
      </c>
      <c r="C30" s="51">
        <f>SUM(C31:C33)</f>
        <v>53024.25</v>
      </c>
      <c r="D30" s="53">
        <v>256710</v>
      </c>
      <c r="E30" s="60"/>
      <c r="F30" s="54">
        <f>SUM(F32:F33)</f>
        <v>58958.38</v>
      </c>
      <c r="G30" s="52">
        <f t="shared" si="0"/>
        <v>111.19135112707865</v>
      </c>
      <c r="H30" s="52">
        <f t="shared" si="1"/>
        <v>22.966919870671184</v>
      </c>
    </row>
    <row r="31" spans="2:8" x14ac:dyDescent="0.25">
      <c r="B31" s="34" t="s">
        <v>167</v>
      </c>
      <c r="C31" s="51"/>
      <c r="D31" s="51"/>
      <c r="E31" s="56"/>
      <c r="F31" s="52"/>
      <c r="G31" s="52"/>
      <c r="H31" s="52"/>
    </row>
    <row r="32" spans="2:8" x14ac:dyDescent="0.25">
      <c r="B32" s="34" t="s">
        <v>173</v>
      </c>
      <c r="C32" s="51">
        <v>12047.27</v>
      </c>
      <c r="D32" s="51">
        <v>99121</v>
      </c>
      <c r="E32" s="56"/>
      <c r="F32" s="52">
        <v>5377.24</v>
      </c>
      <c r="G32" s="52">
        <f t="shared" si="0"/>
        <v>44.634510557163573</v>
      </c>
      <c r="H32" s="52">
        <f t="shared" si="1"/>
        <v>5.4249250915547664</v>
      </c>
    </row>
    <row r="33" spans="2:8" x14ac:dyDescent="0.25">
      <c r="B33" s="74" t="s">
        <v>172</v>
      </c>
      <c r="C33" s="51">
        <v>40976.980000000003</v>
      </c>
      <c r="D33" s="51">
        <v>157589</v>
      </c>
      <c r="E33" s="56"/>
      <c r="F33" s="52">
        <v>53581.14</v>
      </c>
      <c r="G33" s="52">
        <f t="shared" si="0"/>
        <v>130.75912378120594</v>
      </c>
      <c r="H33" s="52">
        <f t="shared" si="1"/>
        <v>34.000558414610154</v>
      </c>
    </row>
    <row r="34" spans="2:8" s="39" customFormat="1" x14ac:dyDescent="0.25">
      <c r="B34" s="73" t="s">
        <v>168</v>
      </c>
      <c r="C34" s="54">
        <v>15271.67</v>
      </c>
      <c r="D34" s="53">
        <v>26845</v>
      </c>
      <c r="E34" s="54"/>
      <c r="F34" s="54">
        <v>30913.66</v>
      </c>
      <c r="G34" s="54">
        <f t="shared" si="0"/>
        <v>202.42488215106795</v>
      </c>
      <c r="H34" s="54">
        <f t="shared" si="1"/>
        <v>115.15611845781338</v>
      </c>
    </row>
    <row r="35" spans="2:8" x14ac:dyDescent="0.25">
      <c r="B35" s="34" t="s">
        <v>169</v>
      </c>
      <c r="C35" s="52">
        <v>15271.67</v>
      </c>
      <c r="D35" s="51">
        <v>26845</v>
      </c>
      <c r="E35" s="52"/>
      <c r="F35" s="52">
        <v>30913.66</v>
      </c>
      <c r="G35" s="52">
        <f t="shared" si="0"/>
        <v>202.42488215106795</v>
      </c>
      <c r="H35" s="52">
        <f t="shared" si="1"/>
        <v>115.15611845781338</v>
      </c>
    </row>
    <row r="36" spans="2:8" s="39" customFormat="1" ht="25.5" x14ac:dyDescent="0.25">
      <c r="B36" s="73" t="s">
        <v>170</v>
      </c>
      <c r="C36" s="54">
        <v>400</v>
      </c>
      <c r="D36" s="53">
        <v>3000</v>
      </c>
      <c r="E36" s="54"/>
      <c r="F36" s="54">
        <v>600</v>
      </c>
      <c r="G36" s="54">
        <f t="shared" si="0"/>
        <v>150</v>
      </c>
      <c r="H36" s="54">
        <f t="shared" si="1"/>
        <v>20</v>
      </c>
    </row>
    <row r="37" spans="2:8" ht="25.5" x14ac:dyDescent="0.25">
      <c r="B37" s="34" t="s">
        <v>171</v>
      </c>
      <c r="C37" s="52">
        <v>400</v>
      </c>
      <c r="D37" s="51">
        <v>3000</v>
      </c>
      <c r="E37" s="52"/>
      <c r="F37" s="52">
        <v>600</v>
      </c>
      <c r="G37" s="52">
        <f t="shared" si="0"/>
        <v>150</v>
      </c>
      <c r="H37" s="52">
        <f t="shared" si="1"/>
        <v>20</v>
      </c>
    </row>
    <row r="38" spans="2:8" x14ac:dyDescent="0.25">
      <c r="B38" s="73"/>
      <c r="C38" s="52"/>
      <c r="D38" s="52"/>
      <c r="E38" s="52"/>
      <c r="F38" s="52"/>
      <c r="G38" s="52"/>
      <c r="H38" s="52"/>
    </row>
    <row r="39" spans="2:8" x14ac:dyDescent="0.25">
      <c r="B39" s="34"/>
      <c r="C39" s="52"/>
      <c r="D39" s="52"/>
      <c r="E39" s="52"/>
      <c r="F39" s="52"/>
      <c r="G39" s="52"/>
      <c r="H39" s="52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0"/>
  <sheetViews>
    <sheetView workbookViewId="0">
      <selection activeCell="F4" sqref="F4"/>
    </sheetView>
  </sheetViews>
  <sheetFormatPr defaultRowHeight="15" x14ac:dyDescent="0.25"/>
  <cols>
    <col min="2" max="2" width="39.28515625" customWidth="1"/>
    <col min="3" max="6" width="25.28515625" customWidth="1"/>
    <col min="7" max="8" width="15.7109375" customWidth="1"/>
  </cols>
  <sheetData>
    <row r="1" spans="2:8" ht="18" x14ac:dyDescent="0.25">
      <c r="B1" s="20"/>
      <c r="C1" s="20"/>
      <c r="D1" s="20"/>
      <c r="E1" s="20"/>
      <c r="F1" s="3"/>
      <c r="G1" s="3"/>
      <c r="H1" s="3"/>
    </row>
    <row r="2" spans="2:8" ht="15.75" customHeight="1" x14ac:dyDescent="0.25">
      <c r="B2" s="129" t="s">
        <v>50</v>
      </c>
      <c r="C2" s="129"/>
      <c r="D2" s="129"/>
      <c r="E2" s="129"/>
      <c r="F2" s="129"/>
      <c r="G2" s="129"/>
      <c r="H2" s="129"/>
    </row>
    <row r="3" spans="2:8" ht="18" x14ac:dyDescent="0.25">
      <c r="B3" s="20"/>
      <c r="C3" s="20"/>
      <c r="D3" s="20"/>
      <c r="E3" s="20"/>
      <c r="F3" s="3"/>
      <c r="G3" s="3"/>
      <c r="H3" s="3"/>
    </row>
    <row r="4" spans="2:8" ht="25.5" x14ac:dyDescent="0.25">
      <c r="B4" s="45" t="s">
        <v>8</v>
      </c>
      <c r="C4" s="45" t="s">
        <v>71</v>
      </c>
      <c r="D4" s="45" t="s">
        <v>73</v>
      </c>
      <c r="E4" s="45" t="s">
        <v>74</v>
      </c>
      <c r="F4" s="45" t="s">
        <v>181</v>
      </c>
      <c r="G4" s="45" t="s">
        <v>18</v>
      </c>
      <c r="H4" s="45" t="s">
        <v>52</v>
      </c>
    </row>
    <row r="5" spans="2:8" x14ac:dyDescent="0.25">
      <c r="B5" s="45">
        <v>1</v>
      </c>
      <c r="C5" s="45">
        <v>2</v>
      </c>
      <c r="D5" s="45">
        <v>3</v>
      </c>
      <c r="E5" s="45">
        <v>4</v>
      </c>
      <c r="F5" s="45">
        <v>5</v>
      </c>
      <c r="G5" s="45" t="s">
        <v>174</v>
      </c>
      <c r="H5" s="45" t="s">
        <v>21</v>
      </c>
    </row>
    <row r="6" spans="2:8" ht="15.75" customHeight="1" x14ac:dyDescent="0.25">
      <c r="B6" s="7" t="s">
        <v>39</v>
      </c>
      <c r="C6" s="53">
        <v>1352164.89</v>
      </c>
      <c r="D6" s="53">
        <f>SUM(D7)</f>
        <v>3866820</v>
      </c>
      <c r="E6" s="53"/>
      <c r="F6" s="54">
        <f>SUM(F7)</f>
        <v>1924704.19</v>
      </c>
      <c r="G6" s="54">
        <f>F6/D6*100</f>
        <v>49.774858669397595</v>
      </c>
      <c r="H6" s="54">
        <f>F6/C6*100</f>
        <v>142.34241727723017</v>
      </c>
    </row>
    <row r="7" spans="2:8" ht="15.75" customHeight="1" x14ac:dyDescent="0.25">
      <c r="B7" s="7" t="s">
        <v>176</v>
      </c>
      <c r="C7" s="53">
        <v>1352164.89</v>
      </c>
      <c r="D7" s="53">
        <f>SUM(D8:D10)</f>
        <v>3866820</v>
      </c>
      <c r="E7" s="53"/>
      <c r="F7" s="54">
        <f>SUM(F8:F10)</f>
        <v>1924704.19</v>
      </c>
      <c r="G7" s="54">
        <f t="shared" ref="G7:G10" si="0">F7/D7*100</f>
        <v>49.774858669397595</v>
      </c>
      <c r="H7" s="54">
        <f t="shared" ref="H7:H8" si="1">F7/C7*100</f>
        <v>142.34241727723017</v>
      </c>
    </row>
    <row r="8" spans="2:8" x14ac:dyDescent="0.25">
      <c r="B8" s="14" t="s">
        <v>177</v>
      </c>
      <c r="C8" s="51">
        <v>1352164.89</v>
      </c>
      <c r="D8" s="51">
        <v>3842031</v>
      </c>
      <c r="E8" s="51"/>
      <c r="F8" s="52">
        <v>1918068.19</v>
      </c>
      <c r="G8" s="54">
        <f t="shared" si="0"/>
        <v>49.923287709026816</v>
      </c>
      <c r="H8" s="54">
        <f t="shared" si="1"/>
        <v>141.85164872902448</v>
      </c>
    </row>
    <row r="9" spans="2:8" x14ac:dyDescent="0.25">
      <c r="B9" s="37" t="s">
        <v>178</v>
      </c>
      <c r="C9" s="51">
        <v>0</v>
      </c>
      <c r="D9" s="51">
        <v>18153</v>
      </c>
      <c r="E9" s="51"/>
      <c r="F9" s="52">
        <v>0</v>
      </c>
      <c r="G9" s="54">
        <f t="shared" si="0"/>
        <v>0</v>
      </c>
      <c r="H9" s="54"/>
    </row>
    <row r="10" spans="2:8" x14ac:dyDescent="0.25">
      <c r="B10" s="13" t="s">
        <v>179</v>
      </c>
      <c r="C10" s="51">
        <v>0</v>
      </c>
      <c r="D10" s="51">
        <v>6636</v>
      </c>
      <c r="E10" s="51"/>
      <c r="F10" s="52">
        <v>6636</v>
      </c>
      <c r="G10" s="54">
        <f t="shared" si="0"/>
        <v>100</v>
      </c>
      <c r="H10" s="54"/>
    </row>
  </sheetData>
  <mergeCells count="1">
    <mergeCell ref="B2:H2"/>
  </mergeCells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6"/>
  <sheetViews>
    <sheetView workbookViewId="0">
      <selection activeCell="J5" sqref="J5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8.42578125" customWidth="1"/>
    <col min="5" max="5" width="5.42578125" bestFit="1" customWidth="1"/>
    <col min="6" max="10" width="25.28515625" customWidth="1"/>
    <col min="11" max="12" width="15.7109375" customWidth="1"/>
  </cols>
  <sheetData>
    <row r="1" spans="2:12" ht="18" customHeight="1" x14ac:dyDescent="0.25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2:12" ht="18" customHeight="1" x14ac:dyDescent="0.25">
      <c r="B2" s="129" t="s">
        <v>70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2:12" ht="15.75" customHeight="1" x14ac:dyDescent="0.25">
      <c r="B3" s="129" t="s">
        <v>42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2:12" ht="18" x14ac:dyDescent="0.25">
      <c r="B4" s="20"/>
      <c r="C4" s="20"/>
      <c r="D4" s="20"/>
      <c r="E4" s="20"/>
      <c r="F4" s="20"/>
      <c r="G4" s="20"/>
      <c r="H4" s="20"/>
      <c r="I4" s="20"/>
      <c r="J4" s="3"/>
      <c r="K4" s="3"/>
      <c r="L4" s="3"/>
    </row>
    <row r="5" spans="2:12" ht="25.5" customHeight="1" x14ac:dyDescent="0.25">
      <c r="B5" s="139" t="s">
        <v>8</v>
      </c>
      <c r="C5" s="140"/>
      <c r="D5" s="140"/>
      <c r="E5" s="140"/>
      <c r="F5" s="141"/>
      <c r="G5" s="46" t="s">
        <v>64</v>
      </c>
      <c r="H5" s="45" t="s">
        <v>73</v>
      </c>
      <c r="I5" s="46" t="s">
        <v>180</v>
      </c>
      <c r="J5" s="46" t="s">
        <v>75</v>
      </c>
      <c r="K5" s="46" t="s">
        <v>18</v>
      </c>
      <c r="L5" s="46" t="s">
        <v>52</v>
      </c>
    </row>
    <row r="6" spans="2:12" x14ac:dyDescent="0.25">
      <c r="B6" s="139">
        <v>1</v>
      </c>
      <c r="C6" s="140"/>
      <c r="D6" s="140"/>
      <c r="E6" s="140"/>
      <c r="F6" s="141"/>
      <c r="G6" s="46">
        <v>2</v>
      </c>
      <c r="H6" s="46">
        <v>3</v>
      </c>
      <c r="I6" s="46">
        <v>4</v>
      </c>
      <c r="J6" s="46">
        <v>5</v>
      </c>
      <c r="K6" s="46" t="s">
        <v>20</v>
      </c>
      <c r="L6" s="46" t="s">
        <v>21</v>
      </c>
    </row>
    <row r="7" spans="2:12" ht="25.5" x14ac:dyDescent="0.25">
      <c r="B7" s="7">
        <v>8</v>
      </c>
      <c r="C7" s="7"/>
      <c r="D7" s="7"/>
      <c r="E7" s="7"/>
      <c r="F7" s="7" t="s">
        <v>10</v>
      </c>
      <c r="G7" s="75">
        <v>0</v>
      </c>
      <c r="H7" s="75">
        <v>0</v>
      </c>
      <c r="I7" s="75"/>
      <c r="J7" s="76">
        <v>0</v>
      </c>
      <c r="K7" s="32"/>
      <c r="L7" s="32"/>
    </row>
    <row r="8" spans="2:12" x14ac:dyDescent="0.25">
      <c r="B8" s="7"/>
      <c r="C8" s="12">
        <v>84</v>
      </c>
      <c r="D8" s="12"/>
      <c r="E8" s="12"/>
      <c r="F8" s="12" t="s">
        <v>15</v>
      </c>
      <c r="G8" s="5"/>
      <c r="H8" s="5"/>
      <c r="I8" s="5"/>
      <c r="J8" s="32"/>
      <c r="K8" s="32"/>
      <c r="L8" s="32"/>
    </row>
    <row r="9" spans="2:12" ht="51" x14ac:dyDescent="0.25">
      <c r="B9" s="8"/>
      <c r="C9" s="8"/>
      <c r="D9" s="8">
        <v>841</v>
      </c>
      <c r="E9" s="8"/>
      <c r="F9" s="33" t="s">
        <v>43</v>
      </c>
      <c r="G9" s="5"/>
      <c r="H9" s="5"/>
      <c r="I9" s="5"/>
      <c r="J9" s="32"/>
      <c r="K9" s="32"/>
      <c r="L9" s="32"/>
    </row>
    <row r="10" spans="2:12" ht="25.5" x14ac:dyDescent="0.25">
      <c r="B10" s="8"/>
      <c r="C10" s="8"/>
      <c r="D10" s="8"/>
      <c r="E10" s="8">
        <v>8413</v>
      </c>
      <c r="F10" s="33" t="s">
        <v>44</v>
      </c>
      <c r="G10" s="5"/>
      <c r="H10" s="5"/>
      <c r="I10" s="5"/>
      <c r="J10" s="32"/>
      <c r="K10" s="32"/>
      <c r="L10" s="32"/>
    </row>
    <row r="11" spans="2:12" x14ac:dyDescent="0.25">
      <c r="B11" s="8"/>
      <c r="C11" s="8"/>
      <c r="D11" s="8"/>
      <c r="E11" s="9" t="s">
        <v>26</v>
      </c>
      <c r="F11" s="14"/>
      <c r="G11" s="5"/>
      <c r="H11" s="5"/>
      <c r="I11" s="5"/>
      <c r="J11" s="32"/>
      <c r="K11" s="32"/>
      <c r="L11" s="32"/>
    </row>
    <row r="12" spans="2:12" ht="25.5" x14ac:dyDescent="0.25">
      <c r="B12" s="10">
        <v>5</v>
      </c>
      <c r="C12" s="11"/>
      <c r="D12" s="11"/>
      <c r="E12" s="11"/>
      <c r="F12" s="25" t="s">
        <v>11</v>
      </c>
      <c r="G12" s="75">
        <v>0</v>
      </c>
      <c r="H12" s="75">
        <v>0</v>
      </c>
      <c r="I12" s="75">
        <v>0</v>
      </c>
      <c r="J12" s="76">
        <v>0</v>
      </c>
      <c r="K12" s="32"/>
      <c r="L12" s="32"/>
    </row>
    <row r="13" spans="2:12" ht="25.5" x14ac:dyDescent="0.25">
      <c r="B13" s="12"/>
      <c r="C13" s="12">
        <v>54</v>
      </c>
      <c r="D13" s="12"/>
      <c r="E13" s="12"/>
      <c r="F13" s="26" t="s">
        <v>16</v>
      </c>
      <c r="G13" s="5"/>
      <c r="H13" s="5"/>
      <c r="I13" s="6"/>
      <c r="J13" s="32"/>
      <c r="K13" s="32"/>
      <c r="L13" s="32"/>
    </row>
    <row r="14" spans="2:12" ht="63.75" x14ac:dyDescent="0.25">
      <c r="B14" s="12"/>
      <c r="C14" s="12"/>
      <c r="D14" s="12">
        <v>541</v>
      </c>
      <c r="E14" s="33"/>
      <c r="F14" s="33" t="s">
        <v>45</v>
      </c>
      <c r="G14" s="5"/>
      <c r="H14" s="5"/>
      <c r="I14" s="6"/>
      <c r="J14" s="32"/>
      <c r="K14" s="32"/>
      <c r="L14" s="32"/>
    </row>
    <row r="15" spans="2:12" ht="38.25" x14ac:dyDescent="0.25">
      <c r="B15" s="12"/>
      <c r="C15" s="12"/>
      <c r="D15" s="12"/>
      <c r="E15" s="33">
        <v>5413</v>
      </c>
      <c r="F15" s="33" t="s">
        <v>46</v>
      </c>
      <c r="G15" s="5"/>
      <c r="H15" s="5"/>
      <c r="I15" s="6"/>
      <c r="J15" s="32"/>
      <c r="K15" s="32"/>
      <c r="L15" s="32"/>
    </row>
    <row r="16" spans="2:12" x14ac:dyDescent="0.25">
      <c r="B16" s="13" t="s">
        <v>17</v>
      </c>
      <c r="C16" s="11"/>
      <c r="D16" s="11"/>
      <c r="E16" s="11"/>
      <c r="F16" s="25" t="s">
        <v>26</v>
      </c>
      <c r="G16" s="5"/>
      <c r="H16" s="5"/>
      <c r="I16" s="5"/>
      <c r="J16" s="32"/>
      <c r="K16" s="32"/>
      <c r="L16" s="32"/>
    </row>
  </sheetData>
  <mergeCells count="4">
    <mergeCell ref="B5:F5"/>
    <mergeCell ref="B2:L2"/>
    <mergeCell ref="B3:L3"/>
    <mergeCell ref="B6:F6"/>
  </mergeCells>
  <pageMargins left="0.7" right="0.7" top="0.75" bottom="0.75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workbookViewId="0">
      <selection activeCell="F4" sqref="F4"/>
    </sheetView>
  </sheetViews>
  <sheetFormatPr defaultRowHeight="15" x14ac:dyDescent="0.25"/>
  <cols>
    <col min="2" max="2" width="37.7109375" customWidth="1"/>
    <col min="3" max="6" width="25.28515625" customWidth="1"/>
    <col min="7" max="8" width="15.7109375" customWidth="1"/>
  </cols>
  <sheetData>
    <row r="1" spans="2:8" ht="18" x14ac:dyDescent="0.25">
      <c r="B1" s="20"/>
      <c r="C1" s="20"/>
      <c r="D1" s="20"/>
      <c r="E1" s="20"/>
      <c r="F1" s="3"/>
      <c r="G1" s="3"/>
      <c r="H1" s="3"/>
    </row>
    <row r="2" spans="2:8" ht="15.75" customHeight="1" x14ac:dyDescent="0.25">
      <c r="B2" s="129" t="s">
        <v>47</v>
      </c>
      <c r="C2" s="129"/>
      <c r="D2" s="129"/>
      <c r="E2" s="129"/>
      <c r="F2" s="129"/>
      <c r="G2" s="129"/>
      <c r="H2" s="129"/>
    </row>
    <row r="3" spans="2:8" ht="18" x14ac:dyDescent="0.25">
      <c r="B3" s="20"/>
      <c r="C3" s="20"/>
      <c r="D3" s="20"/>
      <c r="E3" s="20"/>
      <c r="F3" s="3"/>
      <c r="G3" s="3"/>
      <c r="H3" s="3"/>
    </row>
    <row r="4" spans="2:8" ht="25.5" x14ac:dyDescent="0.25">
      <c r="B4" s="45" t="s">
        <v>8</v>
      </c>
      <c r="C4" s="45" t="s">
        <v>64</v>
      </c>
      <c r="D4" s="45" t="s">
        <v>73</v>
      </c>
      <c r="E4" s="45" t="s">
        <v>74</v>
      </c>
      <c r="F4" s="45" t="s">
        <v>75</v>
      </c>
      <c r="G4" s="45" t="s">
        <v>18</v>
      </c>
      <c r="H4" s="45" t="s">
        <v>52</v>
      </c>
    </row>
    <row r="5" spans="2:8" x14ac:dyDescent="0.25">
      <c r="B5" s="45">
        <v>1</v>
      </c>
      <c r="C5" s="45">
        <v>2</v>
      </c>
      <c r="D5" s="45">
        <v>3</v>
      </c>
      <c r="E5" s="45">
        <v>4</v>
      </c>
      <c r="F5" s="45">
        <v>5</v>
      </c>
      <c r="G5" s="45" t="s">
        <v>20</v>
      </c>
      <c r="H5" s="45" t="s">
        <v>21</v>
      </c>
    </row>
    <row r="6" spans="2:8" x14ac:dyDescent="0.25">
      <c r="B6" s="7" t="s">
        <v>48</v>
      </c>
      <c r="C6" s="75">
        <v>0</v>
      </c>
      <c r="D6" s="75">
        <v>0</v>
      </c>
      <c r="E6" s="77">
        <v>0</v>
      </c>
      <c r="F6" s="76">
        <v>0</v>
      </c>
      <c r="G6" s="32"/>
      <c r="H6" s="32"/>
    </row>
    <row r="7" spans="2:8" x14ac:dyDescent="0.25">
      <c r="B7" s="7" t="s">
        <v>38</v>
      </c>
      <c r="C7" s="5"/>
      <c r="D7" s="5"/>
      <c r="E7" s="5"/>
      <c r="F7" s="32"/>
      <c r="G7" s="32"/>
      <c r="H7" s="32"/>
    </row>
    <row r="8" spans="2:8" x14ac:dyDescent="0.25">
      <c r="B8" s="36" t="s">
        <v>37</v>
      </c>
      <c r="C8" s="5"/>
      <c r="D8" s="5"/>
      <c r="E8" s="5"/>
      <c r="F8" s="32"/>
      <c r="G8" s="32"/>
      <c r="H8" s="32"/>
    </row>
    <row r="9" spans="2:8" x14ac:dyDescent="0.25">
      <c r="B9" s="35" t="s">
        <v>36</v>
      </c>
      <c r="C9" s="5"/>
      <c r="D9" s="5"/>
      <c r="E9" s="5"/>
      <c r="F9" s="32"/>
      <c r="G9" s="32"/>
      <c r="H9" s="32"/>
    </row>
    <row r="10" spans="2:8" x14ac:dyDescent="0.25">
      <c r="B10" s="35" t="s">
        <v>26</v>
      </c>
      <c r="C10" s="5"/>
      <c r="D10" s="5"/>
      <c r="E10" s="5"/>
      <c r="F10" s="32"/>
      <c r="G10" s="32"/>
      <c r="H10" s="32"/>
    </row>
    <row r="11" spans="2:8" x14ac:dyDescent="0.25">
      <c r="B11" s="7" t="s">
        <v>35</v>
      </c>
      <c r="C11" s="5"/>
      <c r="D11" s="5"/>
      <c r="E11" s="6"/>
      <c r="F11" s="32"/>
      <c r="G11" s="32"/>
      <c r="H11" s="32"/>
    </row>
    <row r="12" spans="2:8" x14ac:dyDescent="0.25">
      <c r="B12" s="34" t="s">
        <v>34</v>
      </c>
      <c r="C12" s="5"/>
      <c r="D12" s="5"/>
      <c r="E12" s="6"/>
      <c r="F12" s="32"/>
      <c r="G12" s="32"/>
      <c r="H12" s="32"/>
    </row>
    <row r="13" spans="2:8" x14ac:dyDescent="0.25">
      <c r="B13" s="7" t="s">
        <v>33</v>
      </c>
      <c r="C13" s="5"/>
      <c r="D13" s="5"/>
      <c r="E13" s="6"/>
      <c r="F13" s="32"/>
      <c r="G13" s="32"/>
      <c r="H13" s="32"/>
    </row>
    <row r="14" spans="2:8" x14ac:dyDescent="0.25">
      <c r="B14" s="34" t="s">
        <v>32</v>
      </c>
      <c r="C14" s="5"/>
      <c r="D14" s="5"/>
      <c r="E14" s="6"/>
      <c r="F14" s="32"/>
      <c r="G14" s="32"/>
      <c r="H14" s="32"/>
    </row>
    <row r="15" spans="2:8" x14ac:dyDescent="0.25">
      <c r="B15" s="12" t="s">
        <v>17</v>
      </c>
      <c r="C15" s="5"/>
      <c r="D15" s="5"/>
      <c r="E15" s="6"/>
      <c r="F15" s="32"/>
      <c r="G15" s="32"/>
      <c r="H15" s="32"/>
    </row>
    <row r="16" spans="2:8" x14ac:dyDescent="0.25">
      <c r="B16" s="34"/>
      <c r="C16" s="5"/>
      <c r="D16" s="5"/>
      <c r="E16" s="6"/>
      <c r="F16" s="32"/>
      <c r="G16" s="32"/>
      <c r="H16" s="32"/>
    </row>
    <row r="17" spans="2:8" ht="15.75" customHeight="1" x14ac:dyDescent="0.25">
      <c r="B17" s="7" t="s">
        <v>49</v>
      </c>
      <c r="C17" s="75">
        <v>0</v>
      </c>
      <c r="D17" s="75">
        <v>0</v>
      </c>
      <c r="E17" s="77">
        <v>0</v>
      </c>
      <c r="F17" s="76">
        <v>0</v>
      </c>
      <c r="G17" s="32"/>
      <c r="H17" s="32"/>
    </row>
    <row r="18" spans="2:8" ht="15.75" customHeight="1" x14ac:dyDescent="0.25">
      <c r="B18" s="7" t="s">
        <v>38</v>
      </c>
      <c r="C18" s="5"/>
      <c r="D18" s="5"/>
      <c r="E18" s="5"/>
      <c r="F18" s="32"/>
      <c r="G18" s="32"/>
      <c r="H18" s="32"/>
    </row>
    <row r="19" spans="2:8" x14ac:dyDescent="0.25">
      <c r="B19" s="36" t="s">
        <v>37</v>
      </c>
      <c r="C19" s="5"/>
      <c r="D19" s="5"/>
      <c r="E19" s="5"/>
      <c r="F19" s="32"/>
      <c r="G19" s="32"/>
      <c r="H19" s="32"/>
    </row>
    <row r="20" spans="2:8" x14ac:dyDescent="0.25">
      <c r="B20" s="35" t="s">
        <v>36</v>
      </c>
      <c r="C20" s="5"/>
      <c r="D20" s="5"/>
      <c r="E20" s="5"/>
      <c r="F20" s="32"/>
      <c r="G20" s="32"/>
      <c r="H20" s="32"/>
    </row>
    <row r="21" spans="2:8" x14ac:dyDescent="0.25">
      <c r="B21" s="35" t="s">
        <v>26</v>
      </c>
      <c r="C21" s="5"/>
      <c r="D21" s="5"/>
      <c r="E21" s="5"/>
      <c r="F21" s="32"/>
      <c r="G21" s="32"/>
      <c r="H21" s="32"/>
    </row>
    <row r="22" spans="2:8" x14ac:dyDescent="0.25">
      <c r="B22" s="7" t="s">
        <v>35</v>
      </c>
      <c r="C22" s="5"/>
      <c r="D22" s="5"/>
      <c r="E22" s="6"/>
      <c r="F22" s="32"/>
      <c r="G22" s="32"/>
      <c r="H22" s="32"/>
    </row>
    <row r="23" spans="2:8" x14ac:dyDescent="0.25">
      <c r="B23" s="34" t="s">
        <v>34</v>
      </c>
      <c r="C23" s="5"/>
      <c r="D23" s="5"/>
      <c r="E23" s="6"/>
      <c r="F23" s="32"/>
      <c r="G23" s="32"/>
      <c r="H23" s="32"/>
    </row>
    <row r="24" spans="2:8" x14ac:dyDescent="0.25">
      <c r="B24" s="7" t="s">
        <v>33</v>
      </c>
      <c r="C24" s="5"/>
      <c r="D24" s="5"/>
      <c r="E24" s="6"/>
      <c r="F24" s="32"/>
      <c r="G24" s="32"/>
      <c r="H24" s="32"/>
    </row>
    <row r="25" spans="2:8" x14ac:dyDescent="0.25">
      <c r="B25" s="34" t="s">
        <v>32</v>
      </c>
      <c r="C25" s="5"/>
      <c r="D25" s="5"/>
      <c r="E25" s="6"/>
      <c r="F25" s="32"/>
      <c r="G25" s="32"/>
      <c r="H25" s="32"/>
    </row>
    <row r="26" spans="2:8" x14ac:dyDescent="0.25">
      <c r="B26" s="12" t="s">
        <v>17</v>
      </c>
      <c r="C26" s="5"/>
      <c r="D26" s="5"/>
      <c r="E26" s="6"/>
      <c r="F26" s="32"/>
      <c r="G26" s="32"/>
      <c r="H26" s="32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15"/>
  <sheetViews>
    <sheetView topLeftCell="A292" workbookViewId="0">
      <selection activeCell="G319" sqref="G319"/>
    </sheetView>
  </sheetViews>
  <sheetFormatPr defaultRowHeight="15" x14ac:dyDescent="0.25"/>
  <cols>
    <col min="7" max="7" width="14.42578125" customWidth="1"/>
    <col min="9" max="9" width="17.28515625" customWidth="1"/>
    <col min="21" max="24" width="9.140625" customWidth="1"/>
  </cols>
  <sheetData>
    <row r="1" spans="1:28" x14ac:dyDescent="0.25">
      <c r="B1" s="143"/>
      <c r="C1" s="142"/>
      <c r="D1" s="142"/>
      <c r="E1" s="142"/>
      <c r="F1" s="78"/>
      <c r="G1" s="78"/>
      <c r="H1" s="78"/>
      <c r="I1" s="78"/>
      <c r="J1" s="78"/>
      <c r="K1" s="142"/>
      <c r="L1" s="142"/>
    </row>
    <row r="2" spans="1:28" x14ac:dyDescent="0.25">
      <c r="B2" s="142"/>
      <c r="C2" s="142"/>
      <c r="D2" s="142"/>
      <c r="E2" s="142"/>
      <c r="F2" s="78"/>
      <c r="G2" s="78"/>
      <c r="H2" s="78"/>
      <c r="I2" s="78"/>
      <c r="J2" s="78"/>
      <c r="K2" s="78"/>
      <c r="L2" s="78"/>
    </row>
    <row r="3" spans="1:28" ht="15.75" x14ac:dyDescent="0.25">
      <c r="B3" s="143"/>
      <c r="C3" s="142"/>
      <c r="D3" s="142"/>
      <c r="E3" s="78"/>
      <c r="F3" s="78"/>
      <c r="G3" s="79"/>
      <c r="H3" s="80" t="s">
        <v>12</v>
      </c>
      <c r="I3" s="81"/>
      <c r="J3" s="78"/>
      <c r="K3" s="78"/>
      <c r="L3" s="78"/>
    </row>
    <row r="4" spans="1:28" x14ac:dyDescent="0.25"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28" x14ac:dyDescent="0.25">
      <c r="B5" s="78"/>
      <c r="C5" s="78"/>
      <c r="D5" s="144" t="s">
        <v>72</v>
      </c>
      <c r="E5" s="142"/>
      <c r="F5" s="142"/>
      <c r="G5" s="142"/>
      <c r="H5" s="142"/>
      <c r="I5" s="142"/>
      <c r="J5" s="142"/>
      <c r="K5" s="142"/>
      <c r="L5" s="78"/>
    </row>
    <row r="7" spans="1:28" ht="22.5" x14ac:dyDescent="0.25">
      <c r="A7" s="107"/>
      <c r="B7" s="145" t="s">
        <v>8</v>
      </c>
      <c r="C7" s="146"/>
      <c r="D7" s="146"/>
      <c r="E7" s="146"/>
      <c r="F7" s="146"/>
      <c r="G7" s="111" t="s">
        <v>182</v>
      </c>
      <c r="H7" s="111" t="s">
        <v>183</v>
      </c>
      <c r="I7" s="84" t="s">
        <v>184</v>
      </c>
      <c r="J7" s="145" t="s">
        <v>185</v>
      </c>
      <c r="K7" s="146"/>
      <c r="L7" s="146"/>
    </row>
    <row r="8" spans="1:28" x14ac:dyDescent="0.25">
      <c r="A8" s="107"/>
      <c r="B8" s="83" t="s">
        <v>186</v>
      </c>
      <c r="C8" s="145" t="s">
        <v>187</v>
      </c>
      <c r="D8" s="146"/>
      <c r="E8" s="146"/>
      <c r="F8" s="146"/>
      <c r="G8" s="83" t="s">
        <v>188</v>
      </c>
      <c r="H8" s="83" t="s">
        <v>189</v>
      </c>
      <c r="I8" s="83" t="s">
        <v>190</v>
      </c>
      <c r="J8" s="145" t="s">
        <v>174</v>
      </c>
      <c r="K8" s="146"/>
      <c r="L8" s="146"/>
    </row>
    <row r="9" spans="1:28" x14ac:dyDescent="0.25">
      <c r="A9" s="107"/>
      <c r="B9" s="85"/>
      <c r="C9" s="161" t="s">
        <v>191</v>
      </c>
      <c r="D9" s="148"/>
      <c r="E9" s="148"/>
      <c r="F9" s="148"/>
      <c r="G9" s="86">
        <v>3866820</v>
      </c>
      <c r="H9" s="86"/>
      <c r="I9" s="86">
        <v>1924704.19</v>
      </c>
      <c r="J9" s="162">
        <f t="shared" ref="J9:J19" si="0">I9/G9*100</f>
        <v>49.774858669397595</v>
      </c>
      <c r="K9" s="148"/>
      <c r="L9" s="148"/>
    </row>
    <row r="10" spans="1:28" ht="22.5" customHeight="1" x14ac:dyDescent="0.25">
      <c r="A10" s="107"/>
      <c r="B10" s="87" t="s">
        <v>192</v>
      </c>
      <c r="C10" s="163" t="s">
        <v>193</v>
      </c>
      <c r="D10" s="148"/>
      <c r="E10" s="148"/>
      <c r="F10" s="148"/>
      <c r="G10" s="88">
        <v>3866820</v>
      </c>
      <c r="H10" s="88"/>
      <c r="I10" s="88">
        <v>1924704.19</v>
      </c>
      <c r="J10" s="164">
        <f t="shared" si="0"/>
        <v>49.774858669397595</v>
      </c>
      <c r="K10" s="165"/>
      <c r="L10" s="166"/>
    </row>
    <row r="11" spans="1:28" ht="22.5" x14ac:dyDescent="0.25">
      <c r="A11" s="107"/>
      <c r="B11" s="89" t="s">
        <v>194</v>
      </c>
      <c r="C11" s="147" t="s">
        <v>195</v>
      </c>
      <c r="D11" s="148"/>
      <c r="E11" s="148"/>
      <c r="F11" s="148"/>
      <c r="G11" s="90">
        <v>3866820</v>
      </c>
      <c r="H11" s="90"/>
      <c r="I11" s="90">
        <v>1924704.19</v>
      </c>
      <c r="J11" s="149">
        <f t="shared" si="0"/>
        <v>49.774858669397595</v>
      </c>
      <c r="K11" s="150"/>
      <c r="L11" s="151"/>
    </row>
    <row r="12" spans="1:28" ht="45" x14ac:dyDescent="0.25">
      <c r="A12" s="107"/>
      <c r="B12" s="91" t="s">
        <v>196</v>
      </c>
      <c r="C12" s="152" t="s">
        <v>197</v>
      </c>
      <c r="D12" s="148"/>
      <c r="E12" s="148"/>
      <c r="F12" s="148"/>
      <c r="G12" s="92">
        <v>3866820</v>
      </c>
      <c r="H12" s="92"/>
      <c r="I12" s="92">
        <v>1924704.19</v>
      </c>
      <c r="J12" s="153">
        <f t="shared" si="0"/>
        <v>49.774858669397595</v>
      </c>
      <c r="K12" s="154"/>
      <c r="L12" s="155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</row>
    <row r="13" spans="1:28" s="108" customFormat="1" ht="22.5" x14ac:dyDescent="0.25">
      <c r="A13" s="107"/>
      <c r="B13" s="102" t="s">
        <v>198</v>
      </c>
      <c r="C13" s="156" t="s">
        <v>199</v>
      </c>
      <c r="D13" s="157"/>
      <c r="E13" s="157"/>
      <c r="F13" s="157"/>
      <c r="G13" s="103">
        <v>155514</v>
      </c>
      <c r="H13" s="103"/>
      <c r="I13" s="103">
        <v>104193.77</v>
      </c>
      <c r="J13" s="158">
        <f t="shared" si="0"/>
        <v>66.99960775235671</v>
      </c>
      <c r="K13" s="159"/>
      <c r="L13" s="160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</row>
    <row r="14" spans="1:28" s="109" customFormat="1" ht="22.5" x14ac:dyDescent="0.25">
      <c r="A14" s="107"/>
      <c r="B14" s="105" t="s">
        <v>200</v>
      </c>
      <c r="C14" s="172" t="s">
        <v>201</v>
      </c>
      <c r="D14" s="173"/>
      <c r="E14" s="173"/>
      <c r="F14" s="173"/>
      <c r="G14" s="106">
        <v>69425.38</v>
      </c>
      <c r="H14" s="106"/>
      <c r="I14" s="106">
        <v>67889.27</v>
      </c>
      <c r="J14" s="174">
        <f t="shared" si="0"/>
        <v>97.787394177748837</v>
      </c>
      <c r="K14" s="175"/>
      <c r="L14" s="176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</row>
    <row r="15" spans="1:28" x14ac:dyDescent="0.25">
      <c r="A15" s="107"/>
      <c r="B15" s="100" t="s">
        <v>202</v>
      </c>
      <c r="C15" s="177" t="s">
        <v>203</v>
      </c>
      <c r="D15" s="178"/>
      <c r="E15" s="178"/>
      <c r="F15" s="178"/>
      <c r="G15" s="101">
        <v>69425.38</v>
      </c>
      <c r="H15" s="101"/>
      <c r="I15" s="101">
        <v>68639.27</v>
      </c>
      <c r="J15" s="179">
        <f t="shared" si="0"/>
        <v>98.867690749406052</v>
      </c>
      <c r="K15" s="180"/>
      <c r="L15" s="181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</row>
    <row r="16" spans="1:28" x14ac:dyDescent="0.25">
      <c r="A16" s="107"/>
      <c r="B16" s="98" t="s">
        <v>204</v>
      </c>
      <c r="C16" s="182" t="s">
        <v>205</v>
      </c>
      <c r="D16" s="183"/>
      <c r="E16" s="183"/>
      <c r="F16" s="183"/>
      <c r="G16" s="99">
        <v>69425.38</v>
      </c>
      <c r="H16" s="99"/>
      <c r="I16" s="99">
        <v>68639.27</v>
      </c>
      <c r="J16" s="184">
        <f t="shared" si="0"/>
        <v>98.867690749406052</v>
      </c>
      <c r="K16" s="185"/>
      <c r="L16" s="186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</row>
    <row r="17" spans="1:28" x14ac:dyDescent="0.25">
      <c r="A17" s="107"/>
      <c r="B17" s="93" t="s">
        <v>206</v>
      </c>
      <c r="C17" s="167" t="s">
        <v>4</v>
      </c>
      <c r="D17" s="168"/>
      <c r="E17" s="168"/>
      <c r="F17" s="168"/>
      <c r="G17" s="94">
        <v>69425.38</v>
      </c>
      <c r="H17" s="94"/>
      <c r="I17" s="94">
        <v>68639.27</v>
      </c>
      <c r="J17" s="169">
        <f t="shared" si="0"/>
        <v>98.867690749406052</v>
      </c>
      <c r="K17" s="170"/>
      <c r="L17" s="171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</row>
    <row r="18" spans="1:28" x14ac:dyDescent="0.25">
      <c r="A18" s="107"/>
      <c r="B18" s="93" t="s">
        <v>207</v>
      </c>
      <c r="C18" s="167" t="s">
        <v>14</v>
      </c>
      <c r="D18" s="168"/>
      <c r="E18" s="168"/>
      <c r="F18" s="168"/>
      <c r="G18" s="94">
        <v>69425.38</v>
      </c>
      <c r="H18" s="94"/>
      <c r="I18" s="94">
        <v>68639.27</v>
      </c>
      <c r="J18" s="169">
        <f t="shared" si="0"/>
        <v>98.867690749406052</v>
      </c>
      <c r="K18" s="170"/>
      <c r="L18" s="171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</row>
    <row r="19" spans="1:28" x14ac:dyDescent="0.25">
      <c r="A19" s="107"/>
      <c r="B19" s="93" t="s">
        <v>208</v>
      </c>
      <c r="C19" s="167" t="s">
        <v>113</v>
      </c>
      <c r="D19" s="168"/>
      <c r="E19" s="168"/>
      <c r="F19" s="168"/>
      <c r="G19" s="94">
        <v>69425.38</v>
      </c>
      <c r="H19" s="94"/>
      <c r="I19" s="94">
        <f>SUM(I20:I22)</f>
        <v>68639.26999999999</v>
      </c>
      <c r="J19" s="169">
        <f t="shared" si="0"/>
        <v>98.867690749406037</v>
      </c>
      <c r="K19" s="170"/>
      <c r="L19" s="171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</row>
    <row r="20" spans="1:28" x14ac:dyDescent="0.25">
      <c r="A20" s="107"/>
      <c r="B20" s="93" t="s">
        <v>209</v>
      </c>
      <c r="C20" s="167" t="s">
        <v>210</v>
      </c>
      <c r="D20" s="168"/>
      <c r="E20" s="168"/>
      <c r="F20" s="168"/>
      <c r="G20" s="94">
        <v>0</v>
      </c>
      <c r="H20" s="94"/>
      <c r="I20" s="94">
        <v>39125.379999999997</v>
      </c>
      <c r="J20" s="169"/>
      <c r="K20" s="170"/>
      <c r="L20" s="171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</row>
    <row r="21" spans="1:28" x14ac:dyDescent="0.25">
      <c r="A21" s="107"/>
      <c r="B21" s="93" t="s">
        <v>211</v>
      </c>
      <c r="C21" s="167" t="s">
        <v>212</v>
      </c>
      <c r="D21" s="168"/>
      <c r="E21" s="168"/>
      <c r="F21" s="168"/>
      <c r="G21" s="94">
        <v>0</v>
      </c>
      <c r="H21" s="94"/>
      <c r="I21" s="94">
        <v>14213.89</v>
      </c>
      <c r="J21" s="169"/>
      <c r="K21" s="170"/>
      <c r="L21" s="171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</row>
    <row r="22" spans="1:28" x14ac:dyDescent="0.25">
      <c r="A22" s="107"/>
      <c r="B22" s="93" t="s">
        <v>213</v>
      </c>
      <c r="C22" s="167" t="s">
        <v>214</v>
      </c>
      <c r="D22" s="168"/>
      <c r="E22" s="168"/>
      <c r="F22" s="168"/>
      <c r="G22" s="94">
        <v>0</v>
      </c>
      <c r="H22" s="94"/>
      <c r="I22" s="94">
        <v>15300</v>
      </c>
      <c r="J22" s="169"/>
      <c r="K22" s="170"/>
      <c r="L22" s="171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</row>
    <row r="23" spans="1:28" s="109" customFormat="1" ht="22.5" x14ac:dyDescent="0.25">
      <c r="A23" s="107"/>
      <c r="B23" s="105" t="s">
        <v>215</v>
      </c>
      <c r="C23" s="172" t="s">
        <v>216</v>
      </c>
      <c r="D23" s="173"/>
      <c r="E23" s="173"/>
      <c r="F23" s="173"/>
      <c r="G23" s="106">
        <v>50473.61</v>
      </c>
      <c r="H23" s="106"/>
      <c r="I23" s="106">
        <v>31544.5</v>
      </c>
      <c r="J23" s="174">
        <f t="shared" ref="J23:J28" si="1">I23/G23*100</f>
        <v>62.497015767249465</v>
      </c>
      <c r="K23" s="175"/>
      <c r="L23" s="176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</row>
    <row r="24" spans="1:28" x14ac:dyDescent="0.25">
      <c r="A24" s="107"/>
      <c r="B24" s="100" t="s">
        <v>202</v>
      </c>
      <c r="C24" s="177" t="s">
        <v>203</v>
      </c>
      <c r="D24" s="178"/>
      <c r="E24" s="178"/>
      <c r="F24" s="178"/>
      <c r="G24" s="101">
        <v>50473.61</v>
      </c>
      <c r="H24" s="101"/>
      <c r="I24" s="101">
        <v>31544.5</v>
      </c>
      <c r="J24" s="179">
        <f t="shared" si="1"/>
        <v>62.497015767249465</v>
      </c>
      <c r="K24" s="180"/>
      <c r="L24" s="181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</row>
    <row r="25" spans="1:28" x14ac:dyDescent="0.25">
      <c r="A25" s="107"/>
      <c r="B25" s="98" t="s">
        <v>204</v>
      </c>
      <c r="C25" s="182" t="s">
        <v>205</v>
      </c>
      <c r="D25" s="183"/>
      <c r="E25" s="183"/>
      <c r="F25" s="183"/>
      <c r="G25" s="99">
        <v>50473.61</v>
      </c>
      <c r="H25" s="99"/>
      <c r="I25" s="99">
        <v>31544.5</v>
      </c>
      <c r="J25" s="184">
        <f t="shared" si="1"/>
        <v>62.497015767249465</v>
      </c>
      <c r="K25" s="185"/>
      <c r="L25" s="186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</row>
    <row r="26" spans="1:28" x14ac:dyDescent="0.25">
      <c r="A26" s="107"/>
      <c r="B26" s="93" t="s">
        <v>217</v>
      </c>
      <c r="C26" s="167" t="s">
        <v>6</v>
      </c>
      <c r="D26" s="168"/>
      <c r="E26" s="168"/>
      <c r="F26" s="168"/>
      <c r="G26" s="94">
        <v>50473.61</v>
      </c>
      <c r="H26" s="94"/>
      <c r="I26" s="94">
        <v>31544.5</v>
      </c>
      <c r="J26" s="169">
        <f t="shared" si="1"/>
        <v>62.497015767249465</v>
      </c>
      <c r="K26" s="170"/>
      <c r="L26" s="171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</row>
    <row r="27" spans="1:28" x14ac:dyDescent="0.25">
      <c r="A27" s="107"/>
      <c r="B27" s="93" t="s">
        <v>218</v>
      </c>
      <c r="C27" s="167" t="s">
        <v>219</v>
      </c>
      <c r="D27" s="168"/>
      <c r="E27" s="168"/>
      <c r="F27" s="168"/>
      <c r="G27" s="94">
        <v>50473.61</v>
      </c>
      <c r="H27" s="94"/>
      <c r="I27" s="94">
        <v>31544.5</v>
      </c>
      <c r="J27" s="169">
        <f t="shared" si="1"/>
        <v>62.497015767249465</v>
      </c>
      <c r="K27" s="170"/>
      <c r="L27" s="171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</row>
    <row r="28" spans="1:28" x14ac:dyDescent="0.25">
      <c r="A28" s="107"/>
      <c r="B28" s="93" t="s">
        <v>220</v>
      </c>
      <c r="C28" s="167" t="s">
        <v>137</v>
      </c>
      <c r="D28" s="168"/>
      <c r="E28" s="168"/>
      <c r="F28" s="168"/>
      <c r="G28" s="94">
        <v>50473.61</v>
      </c>
      <c r="H28" s="94"/>
      <c r="I28" s="94">
        <v>31544.5</v>
      </c>
      <c r="J28" s="169">
        <f t="shared" si="1"/>
        <v>62.497015767249465</v>
      </c>
      <c r="K28" s="170"/>
      <c r="L28" s="171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</row>
    <row r="29" spans="1:28" x14ac:dyDescent="0.25">
      <c r="A29" s="107"/>
      <c r="B29" s="93" t="s">
        <v>221</v>
      </c>
      <c r="C29" s="167" t="s">
        <v>222</v>
      </c>
      <c r="D29" s="168"/>
      <c r="E29" s="168"/>
      <c r="F29" s="168"/>
      <c r="G29" s="94">
        <v>0</v>
      </c>
      <c r="H29" s="94"/>
      <c r="I29" s="94">
        <v>31544.5</v>
      </c>
      <c r="J29" s="169"/>
      <c r="K29" s="170"/>
      <c r="L29" s="171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</row>
    <row r="30" spans="1:28" x14ac:dyDescent="0.25">
      <c r="A30" s="107"/>
      <c r="B30" s="93" t="s">
        <v>223</v>
      </c>
      <c r="C30" s="167" t="s">
        <v>224</v>
      </c>
      <c r="D30" s="168"/>
      <c r="E30" s="168"/>
      <c r="F30" s="168"/>
      <c r="G30" s="94">
        <v>0</v>
      </c>
      <c r="H30" s="94"/>
      <c r="I30" s="94">
        <v>0</v>
      </c>
      <c r="J30" s="169"/>
      <c r="K30" s="170"/>
      <c r="L30" s="171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</row>
    <row r="31" spans="1:28" s="109" customFormat="1" ht="22.5" x14ac:dyDescent="0.25">
      <c r="A31" s="107"/>
      <c r="B31" s="105" t="s">
        <v>225</v>
      </c>
      <c r="C31" s="172" t="s">
        <v>226</v>
      </c>
      <c r="D31" s="173"/>
      <c r="E31" s="173"/>
      <c r="F31" s="173"/>
      <c r="G31" s="106">
        <v>24963.37</v>
      </c>
      <c r="H31" s="106"/>
      <c r="I31" s="106">
        <v>0</v>
      </c>
      <c r="J31" s="174">
        <f>I31/G31*100</f>
        <v>0</v>
      </c>
      <c r="K31" s="175"/>
      <c r="L31" s="176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</row>
    <row r="32" spans="1:28" x14ac:dyDescent="0.25">
      <c r="A32" s="107"/>
      <c r="B32" s="100" t="s">
        <v>202</v>
      </c>
      <c r="C32" s="177" t="s">
        <v>203</v>
      </c>
      <c r="D32" s="178"/>
      <c r="E32" s="178"/>
      <c r="F32" s="178"/>
      <c r="G32" s="101">
        <v>24963.37</v>
      </c>
      <c r="H32" s="101"/>
      <c r="I32" s="101">
        <v>0</v>
      </c>
      <c r="J32" s="179">
        <f t="shared" ref="J32:J65" si="2">I32/G32*100</f>
        <v>0</v>
      </c>
      <c r="K32" s="180"/>
      <c r="L32" s="181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</row>
    <row r="33" spans="1:40" x14ac:dyDescent="0.25">
      <c r="A33" s="107"/>
      <c r="B33" s="98" t="s">
        <v>204</v>
      </c>
      <c r="C33" s="182" t="s">
        <v>205</v>
      </c>
      <c r="D33" s="183"/>
      <c r="E33" s="183"/>
      <c r="F33" s="183"/>
      <c r="G33" s="99">
        <v>24963.37</v>
      </c>
      <c r="H33" s="99"/>
      <c r="I33" s="99">
        <v>0</v>
      </c>
      <c r="J33" s="184">
        <f t="shared" si="2"/>
        <v>0</v>
      </c>
      <c r="K33" s="185"/>
      <c r="L33" s="186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</row>
    <row r="34" spans="1:40" x14ac:dyDescent="0.25">
      <c r="A34" s="107"/>
      <c r="B34" s="93" t="s">
        <v>217</v>
      </c>
      <c r="C34" s="167" t="s">
        <v>6</v>
      </c>
      <c r="D34" s="168"/>
      <c r="E34" s="168"/>
      <c r="F34" s="168"/>
      <c r="G34" s="94">
        <v>24963.37</v>
      </c>
      <c r="H34" s="94"/>
      <c r="I34" s="94">
        <v>0</v>
      </c>
      <c r="J34" s="169">
        <f t="shared" si="2"/>
        <v>0</v>
      </c>
      <c r="K34" s="170"/>
      <c r="L34" s="171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</row>
    <row r="35" spans="1:40" x14ac:dyDescent="0.25">
      <c r="A35" s="107"/>
      <c r="B35" s="93" t="s">
        <v>227</v>
      </c>
      <c r="C35" s="167" t="s">
        <v>145</v>
      </c>
      <c r="D35" s="168"/>
      <c r="E35" s="168"/>
      <c r="F35" s="168"/>
      <c r="G35" s="94">
        <v>24963.37</v>
      </c>
      <c r="H35" s="94"/>
      <c r="I35" s="94">
        <v>0</v>
      </c>
      <c r="J35" s="169">
        <f t="shared" si="2"/>
        <v>0</v>
      </c>
      <c r="K35" s="170"/>
      <c r="L35" s="171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</row>
    <row r="36" spans="1:40" x14ac:dyDescent="0.25">
      <c r="A36" s="107"/>
      <c r="B36" s="93" t="s">
        <v>228</v>
      </c>
      <c r="C36" s="167" t="s">
        <v>146</v>
      </c>
      <c r="D36" s="168"/>
      <c r="E36" s="168"/>
      <c r="F36" s="168"/>
      <c r="G36" s="94">
        <v>24963.37</v>
      </c>
      <c r="H36" s="94"/>
      <c r="I36" s="94">
        <v>0</v>
      </c>
      <c r="J36" s="169">
        <f t="shared" si="2"/>
        <v>0</v>
      </c>
      <c r="K36" s="170"/>
      <c r="L36" s="171"/>
    </row>
    <row r="37" spans="1:40" x14ac:dyDescent="0.25">
      <c r="A37" s="107"/>
      <c r="B37" s="93" t="s">
        <v>229</v>
      </c>
      <c r="C37" s="167" t="s">
        <v>230</v>
      </c>
      <c r="D37" s="168"/>
      <c r="E37" s="168"/>
      <c r="F37" s="168"/>
      <c r="G37" s="94">
        <v>0</v>
      </c>
      <c r="H37" s="94"/>
      <c r="I37" s="94">
        <v>0</v>
      </c>
      <c r="J37" s="169"/>
      <c r="K37" s="170"/>
      <c r="L37" s="171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</row>
    <row r="38" spans="1:40" s="109" customFormat="1" ht="22.5" x14ac:dyDescent="0.25">
      <c r="A38" s="107"/>
      <c r="B38" s="105" t="s">
        <v>231</v>
      </c>
      <c r="C38" s="172" t="s">
        <v>232</v>
      </c>
      <c r="D38" s="173"/>
      <c r="E38" s="173"/>
      <c r="F38" s="173"/>
      <c r="G38" s="106">
        <v>10651.64</v>
      </c>
      <c r="H38" s="106"/>
      <c r="I38" s="106">
        <v>4010</v>
      </c>
      <c r="J38" s="174">
        <f t="shared" si="2"/>
        <v>37.646784908239482</v>
      </c>
      <c r="K38" s="175"/>
      <c r="L38" s="176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</row>
    <row r="39" spans="1:40" x14ac:dyDescent="0.25">
      <c r="A39" s="107"/>
      <c r="B39" s="100" t="s">
        <v>202</v>
      </c>
      <c r="C39" s="177" t="s">
        <v>203</v>
      </c>
      <c r="D39" s="178"/>
      <c r="E39" s="178"/>
      <c r="F39" s="178"/>
      <c r="G39" s="101">
        <v>10651.64</v>
      </c>
      <c r="H39" s="101"/>
      <c r="I39" s="101">
        <v>3750</v>
      </c>
      <c r="J39" s="179">
        <f t="shared" si="2"/>
        <v>35.205846235884799</v>
      </c>
      <c r="K39" s="180"/>
      <c r="L39" s="181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</row>
    <row r="40" spans="1:40" x14ac:dyDescent="0.25">
      <c r="A40" s="107"/>
      <c r="B40" s="98" t="s">
        <v>204</v>
      </c>
      <c r="C40" s="182" t="s">
        <v>205</v>
      </c>
      <c r="D40" s="183"/>
      <c r="E40" s="183"/>
      <c r="F40" s="183"/>
      <c r="G40" s="99">
        <v>10651.64</v>
      </c>
      <c r="H40" s="99"/>
      <c r="I40" s="99">
        <v>3750</v>
      </c>
      <c r="J40" s="184">
        <f t="shared" si="2"/>
        <v>35.205846235884799</v>
      </c>
      <c r="K40" s="185"/>
      <c r="L40" s="186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</row>
    <row r="41" spans="1:40" x14ac:dyDescent="0.25">
      <c r="A41" s="107"/>
      <c r="B41" s="93" t="s">
        <v>206</v>
      </c>
      <c r="C41" s="167" t="s">
        <v>4</v>
      </c>
      <c r="D41" s="168"/>
      <c r="E41" s="168"/>
      <c r="F41" s="168"/>
      <c r="G41" s="94">
        <v>8250</v>
      </c>
      <c r="H41" s="94"/>
      <c r="I41" s="94">
        <v>3750</v>
      </c>
      <c r="J41" s="169">
        <f t="shared" si="2"/>
        <v>45.454545454545453</v>
      </c>
      <c r="K41" s="170"/>
      <c r="L41" s="171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</row>
    <row r="42" spans="1:40" x14ac:dyDescent="0.25">
      <c r="A42" s="107"/>
      <c r="B42" s="93" t="s">
        <v>207</v>
      </c>
      <c r="C42" s="167" t="s">
        <v>14</v>
      </c>
      <c r="D42" s="168"/>
      <c r="E42" s="168"/>
      <c r="F42" s="168"/>
      <c r="G42" s="94">
        <v>8250</v>
      </c>
      <c r="H42" s="94"/>
      <c r="I42" s="94">
        <v>3750</v>
      </c>
      <c r="J42" s="169">
        <f t="shared" si="2"/>
        <v>45.454545454545453</v>
      </c>
      <c r="K42" s="170"/>
      <c r="L42" s="171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</row>
    <row r="43" spans="1:40" x14ac:dyDescent="0.25">
      <c r="A43" s="107"/>
      <c r="B43" s="93" t="s">
        <v>208</v>
      </c>
      <c r="C43" s="167" t="s">
        <v>113</v>
      </c>
      <c r="D43" s="168"/>
      <c r="E43" s="168"/>
      <c r="F43" s="168"/>
      <c r="G43" s="94">
        <v>8250</v>
      </c>
      <c r="H43" s="94"/>
      <c r="I43" s="94">
        <v>3750</v>
      </c>
      <c r="J43" s="169">
        <f t="shared" si="2"/>
        <v>45.454545454545453</v>
      </c>
      <c r="K43" s="170"/>
      <c r="L43" s="171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</row>
    <row r="44" spans="1:40" x14ac:dyDescent="0.25">
      <c r="A44" s="107"/>
      <c r="B44" s="93" t="s">
        <v>211</v>
      </c>
      <c r="C44" s="167" t="s">
        <v>212</v>
      </c>
      <c r="D44" s="168"/>
      <c r="E44" s="168"/>
      <c r="F44" s="168"/>
      <c r="G44" s="94">
        <v>0</v>
      </c>
      <c r="H44" s="94"/>
      <c r="I44" s="94">
        <v>3750</v>
      </c>
      <c r="J44" s="169"/>
      <c r="K44" s="170"/>
      <c r="L44" s="171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</row>
    <row r="45" spans="1:40" x14ac:dyDescent="0.25">
      <c r="A45" s="107"/>
      <c r="B45" s="93" t="s">
        <v>217</v>
      </c>
      <c r="C45" s="167" t="s">
        <v>6</v>
      </c>
      <c r="D45" s="168"/>
      <c r="E45" s="168"/>
      <c r="F45" s="168"/>
      <c r="G45" s="94">
        <v>2401.64</v>
      </c>
      <c r="H45" s="94"/>
      <c r="I45" s="94">
        <v>260</v>
      </c>
      <c r="J45" s="169">
        <f t="shared" si="2"/>
        <v>10.825935610666045</v>
      </c>
      <c r="K45" s="170"/>
      <c r="L45" s="171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</row>
    <row r="46" spans="1:40" x14ac:dyDescent="0.25">
      <c r="A46" s="107"/>
      <c r="B46" s="93" t="s">
        <v>218</v>
      </c>
      <c r="C46" s="167" t="s">
        <v>219</v>
      </c>
      <c r="D46" s="168"/>
      <c r="E46" s="168"/>
      <c r="F46" s="168"/>
      <c r="G46" s="94">
        <v>2401.64</v>
      </c>
      <c r="H46" s="94"/>
      <c r="I46" s="94">
        <v>260</v>
      </c>
      <c r="J46" s="169">
        <f t="shared" si="2"/>
        <v>10.825935610666045</v>
      </c>
      <c r="K46" s="170"/>
      <c r="L46" s="171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</row>
    <row r="47" spans="1:40" x14ac:dyDescent="0.25">
      <c r="A47" s="107"/>
      <c r="B47" s="93" t="s">
        <v>220</v>
      </c>
      <c r="C47" s="167" t="s">
        <v>137</v>
      </c>
      <c r="D47" s="168"/>
      <c r="E47" s="168"/>
      <c r="F47" s="168"/>
      <c r="G47" s="94">
        <v>2401.64</v>
      </c>
      <c r="H47" s="94"/>
      <c r="I47" s="94">
        <v>260</v>
      </c>
      <c r="J47" s="169">
        <f t="shared" si="2"/>
        <v>10.825935610666045</v>
      </c>
      <c r="K47" s="170"/>
      <c r="L47" s="171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</row>
    <row r="48" spans="1:40" x14ac:dyDescent="0.25">
      <c r="A48" s="107"/>
      <c r="B48" s="93" t="s">
        <v>233</v>
      </c>
      <c r="C48" s="167" t="s">
        <v>234</v>
      </c>
      <c r="D48" s="168"/>
      <c r="E48" s="168"/>
      <c r="F48" s="168"/>
      <c r="G48" s="94">
        <v>0</v>
      </c>
      <c r="H48" s="94"/>
      <c r="I48" s="94">
        <v>260</v>
      </c>
      <c r="J48" s="169"/>
      <c r="K48" s="170"/>
      <c r="L48" s="171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</row>
    <row r="49" spans="1:40" ht="22.5" x14ac:dyDescent="0.25">
      <c r="A49" s="107"/>
      <c r="B49" s="102" t="s">
        <v>235</v>
      </c>
      <c r="C49" s="156" t="s">
        <v>236</v>
      </c>
      <c r="D49" s="157"/>
      <c r="E49" s="157"/>
      <c r="F49" s="157"/>
      <c r="G49" s="103">
        <v>3711306</v>
      </c>
      <c r="H49" s="103"/>
      <c r="I49" s="103">
        <v>1820510.42</v>
      </c>
      <c r="J49" s="158">
        <f t="shared" si="2"/>
        <v>49.053093978238387</v>
      </c>
      <c r="K49" s="159"/>
      <c r="L49" s="16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</row>
    <row r="50" spans="1:40" s="109" customFormat="1" ht="22.5" x14ac:dyDescent="0.25">
      <c r="A50" s="107"/>
      <c r="B50" s="105" t="s">
        <v>237</v>
      </c>
      <c r="C50" s="172" t="s">
        <v>238</v>
      </c>
      <c r="D50" s="173"/>
      <c r="E50" s="173"/>
      <c r="F50" s="173"/>
      <c r="G50" s="106">
        <v>18153</v>
      </c>
      <c r="H50" s="106"/>
      <c r="I50" s="106">
        <v>0</v>
      </c>
      <c r="J50" s="174">
        <f t="shared" si="2"/>
        <v>0</v>
      </c>
      <c r="K50" s="175"/>
      <c r="L50" s="176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</row>
    <row r="51" spans="1:40" x14ac:dyDescent="0.25">
      <c r="A51" s="107"/>
      <c r="B51" s="100" t="s">
        <v>239</v>
      </c>
      <c r="C51" s="177" t="s">
        <v>240</v>
      </c>
      <c r="D51" s="178"/>
      <c r="E51" s="178"/>
      <c r="F51" s="178"/>
      <c r="G51" s="101">
        <v>18153</v>
      </c>
      <c r="H51" s="101"/>
      <c r="I51" s="101">
        <v>0</v>
      </c>
      <c r="J51" s="179">
        <f t="shared" si="2"/>
        <v>0</v>
      </c>
      <c r="K51" s="180"/>
      <c r="L51" s="181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</row>
    <row r="52" spans="1:40" x14ac:dyDescent="0.25">
      <c r="A52" s="107"/>
      <c r="B52" s="98" t="s">
        <v>241</v>
      </c>
      <c r="C52" s="182" t="s">
        <v>240</v>
      </c>
      <c r="D52" s="183"/>
      <c r="E52" s="183"/>
      <c r="F52" s="183"/>
      <c r="G52" s="99">
        <v>18153</v>
      </c>
      <c r="H52" s="99"/>
      <c r="I52" s="99">
        <v>0</v>
      </c>
      <c r="J52" s="184">
        <f t="shared" si="2"/>
        <v>0</v>
      </c>
      <c r="K52" s="185"/>
      <c r="L52" s="186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</row>
    <row r="53" spans="1:40" x14ac:dyDescent="0.25">
      <c r="A53" s="107"/>
      <c r="B53" s="93" t="s">
        <v>206</v>
      </c>
      <c r="C53" s="167" t="s">
        <v>4</v>
      </c>
      <c r="D53" s="168"/>
      <c r="E53" s="168"/>
      <c r="F53" s="168"/>
      <c r="G53" s="94">
        <v>18153</v>
      </c>
      <c r="H53" s="94"/>
      <c r="I53" s="94">
        <v>0</v>
      </c>
      <c r="J53" s="169">
        <f t="shared" si="2"/>
        <v>0</v>
      </c>
      <c r="K53" s="170"/>
      <c r="L53" s="171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</row>
    <row r="54" spans="1:40" x14ac:dyDescent="0.25">
      <c r="A54" s="107"/>
      <c r="B54" s="93" t="s">
        <v>242</v>
      </c>
      <c r="C54" s="167" t="s">
        <v>5</v>
      </c>
      <c r="D54" s="168"/>
      <c r="E54" s="168"/>
      <c r="F54" s="168"/>
      <c r="G54" s="94">
        <v>14835</v>
      </c>
      <c r="H54" s="94"/>
      <c r="I54" s="94">
        <v>0</v>
      </c>
      <c r="J54" s="169">
        <f t="shared" si="2"/>
        <v>0</v>
      </c>
      <c r="K54" s="170"/>
      <c r="L54" s="171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</row>
    <row r="55" spans="1:40" x14ac:dyDescent="0.25">
      <c r="A55" s="107"/>
      <c r="B55" s="93" t="s">
        <v>243</v>
      </c>
      <c r="C55" s="167" t="s">
        <v>28</v>
      </c>
      <c r="D55" s="168"/>
      <c r="E55" s="168"/>
      <c r="F55" s="168"/>
      <c r="G55" s="94">
        <v>12734</v>
      </c>
      <c r="H55" s="94"/>
      <c r="I55" s="94">
        <v>0</v>
      </c>
      <c r="J55" s="169">
        <f t="shared" si="2"/>
        <v>0</v>
      </c>
      <c r="K55" s="170"/>
      <c r="L55" s="171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</row>
    <row r="56" spans="1:40" x14ac:dyDescent="0.25">
      <c r="A56" s="107"/>
      <c r="B56" s="93" t="s">
        <v>244</v>
      </c>
      <c r="C56" s="167" t="s">
        <v>102</v>
      </c>
      <c r="D56" s="168"/>
      <c r="E56" s="168"/>
      <c r="F56" s="168"/>
      <c r="G56" s="94">
        <v>2101</v>
      </c>
      <c r="H56" s="94"/>
      <c r="I56" s="94">
        <v>0</v>
      </c>
      <c r="J56" s="169">
        <f t="shared" si="2"/>
        <v>0</v>
      </c>
      <c r="K56" s="170"/>
      <c r="L56" s="171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</row>
    <row r="57" spans="1:40" x14ac:dyDescent="0.25">
      <c r="A57" s="107"/>
      <c r="B57" s="93" t="s">
        <v>207</v>
      </c>
      <c r="C57" s="167" t="s">
        <v>14</v>
      </c>
      <c r="D57" s="168"/>
      <c r="E57" s="168"/>
      <c r="F57" s="168"/>
      <c r="G57" s="94">
        <v>3318</v>
      </c>
      <c r="H57" s="94"/>
      <c r="I57" s="94">
        <v>0</v>
      </c>
      <c r="J57" s="169">
        <f t="shared" si="2"/>
        <v>0</v>
      </c>
      <c r="K57" s="170"/>
      <c r="L57" s="171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</row>
    <row r="58" spans="1:40" x14ac:dyDescent="0.25">
      <c r="A58" s="107"/>
      <c r="B58" s="93" t="s">
        <v>245</v>
      </c>
      <c r="C58" s="167" t="s">
        <v>30</v>
      </c>
      <c r="D58" s="168"/>
      <c r="E58" s="168"/>
      <c r="F58" s="168"/>
      <c r="G58" s="94">
        <v>3053</v>
      </c>
      <c r="H58" s="94"/>
      <c r="I58" s="94">
        <v>0</v>
      </c>
      <c r="J58" s="169">
        <f t="shared" si="2"/>
        <v>0</v>
      </c>
      <c r="K58" s="170"/>
      <c r="L58" s="171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</row>
    <row r="59" spans="1:40" x14ac:dyDescent="0.25">
      <c r="A59" s="107"/>
      <c r="B59" s="93" t="s">
        <v>246</v>
      </c>
      <c r="C59" s="167" t="s">
        <v>107</v>
      </c>
      <c r="D59" s="168"/>
      <c r="E59" s="168"/>
      <c r="F59" s="168"/>
      <c r="G59" s="94">
        <v>265</v>
      </c>
      <c r="H59" s="94"/>
      <c r="I59" s="94">
        <v>0</v>
      </c>
      <c r="J59" s="169">
        <f t="shared" si="2"/>
        <v>0</v>
      </c>
      <c r="K59" s="170"/>
      <c r="L59" s="171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</row>
    <row r="60" spans="1:40" s="109" customFormat="1" ht="22.5" x14ac:dyDescent="0.25">
      <c r="A60" s="107"/>
      <c r="B60" s="105" t="s">
        <v>247</v>
      </c>
      <c r="C60" s="172" t="s">
        <v>248</v>
      </c>
      <c r="D60" s="173"/>
      <c r="E60" s="173"/>
      <c r="F60" s="173"/>
      <c r="G60" s="106">
        <v>3091962</v>
      </c>
      <c r="H60" s="106"/>
      <c r="I60" s="106">
        <v>1593080.28</v>
      </c>
      <c r="J60" s="174">
        <f t="shared" si="2"/>
        <v>51.523281333987939</v>
      </c>
      <c r="K60" s="175"/>
      <c r="L60" s="176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</row>
    <row r="61" spans="1:40" x14ac:dyDescent="0.25">
      <c r="A61" s="107"/>
      <c r="B61" s="100" t="s">
        <v>202</v>
      </c>
      <c r="C61" s="177" t="s">
        <v>203</v>
      </c>
      <c r="D61" s="178"/>
      <c r="E61" s="178"/>
      <c r="F61" s="178"/>
      <c r="G61" s="101">
        <v>3091962</v>
      </c>
      <c r="H61" s="101"/>
      <c r="I61" s="101">
        <v>1593080.28</v>
      </c>
      <c r="J61" s="179">
        <f t="shared" si="2"/>
        <v>51.523281333987939</v>
      </c>
      <c r="K61" s="180"/>
      <c r="L61" s="181"/>
    </row>
    <row r="62" spans="1:40" x14ac:dyDescent="0.25">
      <c r="A62" s="107"/>
      <c r="B62" s="98" t="s">
        <v>249</v>
      </c>
      <c r="C62" s="182" t="s">
        <v>250</v>
      </c>
      <c r="D62" s="183"/>
      <c r="E62" s="183"/>
      <c r="F62" s="183"/>
      <c r="G62" s="99">
        <v>3091962</v>
      </c>
      <c r="H62" s="99"/>
      <c r="I62" s="99">
        <v>1593080.28</v>
      </c>
      <c r="J62" s="184">
        <f t="shared" si="2"/>
        <v>51.523281333987939</v>
      </c>
      <c r="K62" s="185"/>
      <c r="L62" s="186"/>
    </row>
    <row r="63" spans="1:40" x14ac:dyDescent="0.25">
      <c r="A63" s="107"/>
      <c r="B63" s="93" t="s">
        <v>206</v>
      </c>
      <c r="C63" s="167" t="s">
        <v>4</v>
      </c>
      <c r="D63" s="168"/>
      <c r="E63" s="168"/>
      <c r="F63" s="168"/>
      <c r="G63" s="94">
        <v>3081962</v>
      </c>
      <c r="H63" s="94"/>
      <c r="I63" s="94">
        <v>1538822.32</v>
      </c>
      <c r="J63" s="169">
        <f t="shared" si="2"/>
        <v>49.92995760492829</v>
      </c>
      <c r="K63" s="170"/>
      <c r="L63" s="171"/>
    </row>
    <row r="64" spans="1:40" x14ac:dyDescent="0.25">
      <c r="A64" s="107"/>
      <c r="B64" s="93" t="s">
        <v>242</v>
      </c>
      <c r="C64" s="167" t="s">
        <v>5</v>
      </c>
      <c r="D64" s="168"/>
      <c r="E64" s="168"/>
      <c r="F64" s="168"/>
      <c r="G64" s="94">
        <v>2383229</v>
      </c>
      <c r="H64" s="94"/>
      <c r="I64" s="94">
        <v>1159899.3899999999</v>
      </c>
      <c r="J64" s="169">
        <f t="shared" si="2"/>
        <v>48.669237828173451</v>
      </c>
      <c r="K64" s="170"/>
      <c r="L64" s="171"/>
    </row>
    <row r="65" spans="1:12" x14ac:dyDescent="0.25">
      <c r="A65" s="107"/>
      <c r="B65" s="93" t="s">
        <v>243</v>
      </c>
      <c r="C65" s="167" t="s">
        <v>28</v>
      </c>
      <c r="D65" s="168"/>
      <c r="E65" s="168"/>
      <c r="F65" s="168"/>
      <c r="G65" s="94">
        <v>2012558</v>
      </c>
      <c r="H65" s="94"/>
      <c r="I65" s="94">
        <v>997542.77</v>
      </c>
      <c r="J65" s="169">
        <f t="shared" si="2"/>
        <v>49.565914125207819</v>
      </c>
      <c r="K65" s="170"/>
      <c r="L65" s="171"/>
    </row>
    <row r="66" spans="1:12" x14ac:dyDescent="0.25">
      <c r="A66" s="107"/>
      <c r="B66" s="93" t="s">
        <v>251</v>
      </c>
      <c r="C66" s="167" t="s">
        <v>252</v>
      </c>
      <c r="D66" s="168"/>
      <c r="E66" s="168"/>
      <c r="F66" s="168"/>
      <c r="G66" s="94">
        <v>0</v>
      </c>
      <c r="H66" s="94"/>
      <c r="I66" s="94">
        <v>950908.96</v>
      </c>
      <c r="J66" s="169"/>
      <c r="K66" s="170"/>
      <c r="L66" s="171"/>
    </row>
    <row r="67" spans="1:12" x14ac:dyDescent="0.25">
      <c r="A67" s="107"/>
      <c r="B67" s="93" t="s">
        <v>253</v>
      </c>
      <c r="C67" s="167" t="s">
        <v>100</v>
      </c>
      <c r="D67" s="168"/>
      <c r="E67" s="168"/>
      <c r="F67" s="168"/>
      <c r="G67" s="94">
        <v>0</v>
      </c>
      <c r="H67" s="94"/>
      <c r="I67" s="94">
        <v>46633.81</v>
      </c>
      <c r="J67" s="169"/>
      <c r="K67" s="170"/>
      <c r="L67" s="171"/>
    </row>
    <row r="68" spans="1:12" x14ac:dyDescent="0.25">
      <c r="A68" s="107"/>
      <c r="B68" s="93" t="s">
        <v>254</v>
      </c>
      <c r="C68" s="167" t="s">
        <v>101</v>
      </c>
      <c r="D68" s="168"/>
      <c r="E68" s="168"/>
      <c r="F68" s="168"/>
      <c r="G68" s="94">
        <v>79462</v>
      </c>
      <c r="H68" s="94"/>
      <c r="I68" s="94">
        <v>18750.27</v>
      </c>
      <c r="J68" s="169">
        <f>I68/G68*100</f>
        <v>23.596524124738867</v>
      </c>
      <c r="K68" s="170"/>
      <c r="L68" s="171"/>
    </row>
    <row r="69" spans="1:12" x14ac:dyDescent="0.25">
      <c r="A69" s="107"/>
      <c r="B69" s="93" t="s">
        <v>255</v>
      </c>
      <c r="C69" s="167" t="s">
        <v>256</v>
      </c>
      <c r="D69" s="168"/>
      <c r="E69" s="168"/>
      <c r="F69" s="168"/>
      <c r="G69" s="94">
        <v>0</v>
      </c>
      <c r="H69" s="94"/>
      <c r="I69" s="94">
        <v>15126.07</v>
      </c>
      <c r="J69" s="169"/>
      <c r="K69" s="170"/>
      <c r="L69" s="171"/>
    </row>
    <row r="70" spans="1:12" x14ac:dyDescent="0.25">
      <c r="A70" s="107"/>
      <c r="B70" s="93" t="s">
        <v>257</v>
      </c>
      <c r="C70" s="167" t="s">
        <v>258</v>
      </c>
      <c r="D70" s="168"/>
      <c r="E70" s="168"/>
      <c r="F70" s="168"/>
      <c r="G70" s="94">
        <v>0</v>
      </c>
      <c r="H70" s="94"/>
      <c r="I70" s="94">
        <v>2299.89</v>
      </c>
      <c r="J70" s="169"/>
      <c r="K70" s="170"/>
      <c r="L70" s="171"/>
    </row>
    <row r="71" spans="1:12" x14ac:dyDescent="0.25">
      <c r="A71" s="107"/>
      <c r="B71" s="93" t="s">
        <v>259</v>
      </c>
      <c r="C71" s="167" t="s">
        <v>260</v>
      </c>
      <c r="D71" s="168"/>
      <c r="E71" s="168"/>
      <c r="F71" s="168"/>
      <c r="G71" s="94">
        <v>0</v>
      </c>
      <c r="H71" s="94"/>
      <c r="I71" s="94">
        <v>1324.31</v>
      </c>
      <c r="J71" s="169"/>
      <c r="K71" s="170"/>
      <c r="L71" s="171"/>
    </row>
    <row r="72" spans="1:12" x14ac:dyDescent="0.25">
      <c r="A72" s="107"/>
      <c r="B72" s="93" t="s">
        <v>244</v>
      </c>
      <c r="C72" s="167" t="s">
        <v>102</v>
      </c>
      <c r="D72" s="168"/>
      <c r="E72" s="168"/>
      <c r="F72" s="168"/>
      <c r="G72" s="94">
        <v>291209</v>
      </c>
      <c r="H72" s="94"/>
      <c r="I72" s="94">
        <v>143606.35</v>
      </c>
      <c r="J72" s="169">
        <f>I72/G72*100</f>
        <v>49.313843322150078</v>
      </c>
      <c r="K72" s="170"/>
      <c r="L72" s="171"/>
    </row>
    <row r="73" spans="1:12" x14ac:dyDescent="0.25">
      <c r="A73" s="107"/>
      <c r="B73" s="93" t="s">
        <v>261</v>
      </c>
      <c r="C73" s="167" t="s">
        <v>103</v>
      </c>
      <c r="D73" s="168"/>
      <c r="E73" s="168"/>
      <c r="F73" s="168"/>
      <c r="G73" s="94">
        <v>0</v>
      </c>
      <c r="H73" s="94"/>
      <c r="I73" s="94">
        <v>143606.35</v>
      </c>
      <c r="J73" s="169"/>
      <c r="K73" s="170"/>
      <c r="L73" s="171"/>
    </row>
    <row r="74" spans="1:12" x14ac:dyDescent="0.25">
      <c r="A74" s="107"/>
      <c r="B74" s="93" t="s">
        <v>207</v>
      </c>
      <c r="C74" s="167" t="s">
        <v>14</v>
      </c>
      <c r="D74" s="168"/>
      <c r="E74" s="168"/>
      <c r="F74" s="168"/>
      <c r="G74" s="94">
        <v>689591</v>
      </c>
      <c r="H74" s="94"/>
      <c r="I74" s="94">
        <v>372423.55</v>
      </c>
      <c r="J74" s="169">
        <f>I74/G74*100</f>
        <v>54.006440049246585</v>
      </c>
      <c r="K74" s="170"/>
      <c r="L74" s="171"/>
    </row>
    <row r="75" spans="1:12" x14ac:dyDescent="0.25">
      <c r="A75" s="107"/>
      <c r="B75" s="93" t="s">
        <v>245</v>
      </c>
      <c r="C75" s="167" t="s">
        <v>30</v>
      </c>
      <c r="D75" s="168"/>
      <c r="E75" s="168"/>
      <c r="F75" s="168"/>
      <c r="G75" s="94">
        <v>80105</v>
      </c>
      <c r="H75" s="94"/>
      <c r="I75" s="94">
        <v>63130.46</v>
      </c>
      <c r="J75" s="169">
        <f>I75/G75*100</f>
        <v>78.809637350976843</v>
      </c>
      <c r="K75" s="170"/>
      <c r="L75" s="171"/>
    </row>
    <row r="76" spans="1:12" x14ac:dyDescent="0.25">
      <c r="A76" s="107"/>
      <c r="B76" s="93" t="s">
        <v>262</v>
      </c>
      <c r="C76" s="167" t="s">
        <v>263</v>
      </c>
      <c r="D76" s="168"/>
      <c r="E76" s="168"/>
      <c r="F76" s="168"/>
      <c r="G76" s="94">
        <v>0</v>
      </c>
      <c r="H76" s="94"/>
      <c r="I76" s="94">
        <v>12639.68</v>
      </c>
      <c r="J76" s="169"/>
      <c r="K76" s="170"/>
      <c r="L76" s="171"/>
    </row>
    <row r="77" spans="1:12" x14ac:dyDescent="0.25">
      <c r="A77" s="107"/>
      <c r="B77" s="93" t="s">
        <v>264</v>
      </c>
      <c r="C77" s="167" t="s">
        <v>265</v>
      </c>
      <c r="D77" s="168"/>
      <c r="E77" s="168"/>
      <c r="F77" s="168"/>
      <c r="G77" s="94">
        <v>0</v>
      </c>
      <c r="H77" s="94"/>
      <c r="I77" s="94">
        <v>5757.71</v>
      </c>
      <c r="J77" s="169"/>
      <c r="K77" s="170"/>
      <c r="L77" s="171"/>
    </row>
    <row r="78" spans="1:12" x14ac:dyDescent="0.25">
      <c r="A78" s="107"/>
      <c r="B78" s="93" t="s">
        <v>266</v>
      </c>
      <c r="C78" s="167" t="s">
        <v>267</v>
      </c>
      <c r="D78" s="168"/>
      <c r="E78" s="168"/>
      <c r="F78" s="168"/>
      <c r="G78" s="94">
        <v>0</v>
      </c>
      <c r="H78" s="94"/>
      <c r="I78" s="94">
        <v>825.98</v>
      </c>
      <c r="J78" s="169"/>
      <c r="K78" s="170"/>
      <c r="L78" s="171"/>
    </row>
    <row r="79" spans="1:12" x14ac:dyDescent="0.25">
      <c r="A79" s="107"/>
      <c r="B79" s="93" t="s">
        <v>268</v>
      </c>
      <c r="C79" s="167" t="s">
        <v>269</v>
      </c>
      <c r="D79" s="168"/>
      <c r="E79" s="168"/>
      <c r="F79" s="168"/>
      <c r="G79" s="94">
        <v>0</v>
      </c>
      <c r="H79" s="94"/>
      <c r="I79" s="94">
        <v>2916.39</v>
      </c>
      <c r="J79" s="169"/>
      <c r="K79" s="170"/>
      <c r="L79" s="171"/>
    </row>
    <row r="80" spans="1:12" x14ac:dyDescent="0.25">
      <c r="A80" s="107"/>
      <c r="B80" s="93" t="s">
        <v>270</v>
      </c>
      <c r="C80" s="167" t="s">
        <v>271</v>
      </c>
      <c r="D80" s="168"/>
      <c r="E80" s="168"/>
      <c r="F80" s="168"/>
      <c r="G80" s="94">
        <v>0</v>
      </c>
      <c r="H80" s="94"/>
      <c r="I80" s="94">
        <v>22999.37</v>
      </c>
      <c r="J80" s="169"/>
      <c r="K80" s="170"/>
      <c r="L80" s="171"/>
    </row>
    <row r="81" spans="1:12" x14ac:dyDescent="0.25">
      <c r="A81" s="107"/>
      <c r="B81" s="93" t="s">
        <v>272</v>
      </c>
      <c r="C81" s="167" t="s">
        <v>273</v>
      </c>
      <c r="D81" s="168"/>
      <c r="E81" s="168"/>
      <c r="F81" s="168"/>
      <c r="G81" s="94">
        <v>0</v>
      </c>
      <c r="H81" s="94"/>
      <c r="I81" s="94">
        <v>7582.15</v>
      </c>
      <c r="J81" s="169"/>
      <c r="K81" s="170"/>
      <c r="L81" s="171"/>
    </row>
    <row r="82" spans="1:12" x14ac:dyDescent="0.25">
      <c r="A82" s="107"/>
      <c r="B82" s="93" t="s">
        <v>274</v>
      </c>
      <c r="C82" s="167" t="s">
        <v>275</v>
      </c>
      <c r="D82" s="168"/>
      <c r="E82" s="168"/>
      <c r="F82" s="168"/>
      <c r="G82" s="94">
        <v>0</v>
      </c>
      <c r="H82" s="94"/>
      <c r="I82" s="94">
        <v>1512</v>
      </c>
      <c r="J82" s="169"/>
      <c r="K82" s="170"/>
      <c r="L82" s="171"/>
    </row>
    <row r="83" spans="1:12" x14ac:dyDescent="0.25">
      <c r="A83" s="107"/>
      <c r="B83" s="93" t="s">
        <v>276</v>
      </c>
      <c r="C83" s="167" t="s">
        <v>277</v>
      </c>
      <c r="D83" s="168"/>
      <c r="E83" s="168"/>
      <c r="F83" s="168"/>
      <c r="G83" s="94">
        <v>0</v>
      </c>
      <c r="H83" s="94"/>
      <c r="I83" s="94">
        <v>975.08</v>
      </c>
      <c r="J83" s="169"/>
      <c r="K83" s="170"/>
      <c r="L83" s="171"/>
    </row>
    <row r="84" spans="1:12" ht="22.5" customHeight="1" x14ac:dyDescent="0.25">
      <c r="A84" s="107"/>
      <c r="B84" s="93" t="s">
        <v>278</v>
      </c>
      <c r="C84" s="167" t="s">
        <v>279</v>
      </c>
      <c r="D84" s="168"/>
      <c r="E84" s="168"/>
      <c r="F84" s="168"/>
      <c r="G84" s="94">
        <v>0</v>
      </c>
      <c r="H84" s="94"/>
      <c r="I84" s="94">
        <v>667.1</v>
      </c>
      <c r="J84" s="169"/>
      <c r="K84" s="170"/>
      <c r="L84" s="171"/>
    </row>
    <row r="85" spans="1:12" x14ac:dyDescent="0.25">
      <c r="A85" s="107"/>
      <c r="B85" s="93" t="s">
        <v>280</v>
      </c>
      <c r="C85" s="167" t="s">
        <v>106</v>
      </c>
      <c r="D85" s="168"/>
      <c r="E85" s="168"/>
      <c r="F85" s="168"/>
      <c r="G85" s="94">
        <v>0</v>
      </c>
      <c r="H85" s="94"/>
      <c r="I85" s="94">
        <v>7255</v>
      </c>
      <c r="J85" s="169"/>
      <c r="K85" s="170"/>
      <c r="L85" s="171"/>
    </row>
    <row r="86" spans="1:12" x14ac:dyDescent="0.25">
      <c r="A86" s="107"/>
      <c r="B86" s="93" t="s">
        <v>246</v>
      </c>
      <c r="C86" s="167" t="s">
        <v>107</v>
      </c>
      <c r="D86" s="168"/>
      <c r="E86" s="168"/>
      <c r="F86" s="168"/>
      <c r="G86" s="94">
        <v>370673</v>
      </c>
      <c r="H86" s="94"/>
      <c r="I86" s="94">
        <v>172546.77</v>
      </c>
      <c r="J86" s="169">
        <f>I86/G86*100</f>
        <v>46.549592228190342</v>
      </c>
      <c r="K86" s="170"/>
      <c r="L86" s="171"/>
    </row>
    <row r="87" spans="1:12" x14ac:dyDescent="0.25">
      <c r="A87" s="107"/>
      <c r="B87" s="93" t="s">
        <v>281</v>
      </c>
      <c r="C87" s="167" t="s">
        <v>282</v>
      </c>
      <c r="D87" s="168"/>
      <c r="E87" s="168"/>
      <c r="F87" s="168"/>
      <c r="G87" s="94">
        <v>0</v>
      </c>
      <c r="H87" s="94"/>
      <c r="I87" s="94">
        <v>6647.07</v>
      </c>
      <c r="J87" s="169"/>
      <c r="K87" s="170"/>
      <c r="L87" s="171"/>
    </row>
    <row r="88" spans="1:12" ht="27" customHeight="1" x14ac:dyDescent="0.25">
      <c r="A88" s="107"/>
      <c r="B88" s="93" t="s">
        <v>283</v>
      </c>
      <c r="C88" s="167" t="s">
        <v>284</v>
      </c>
      <c r="D88" s="168"/>
      <c r="E88" s="168"/>
      <c r="F88" s="168"/>
      <c r="G88" s="94">
        <v>0</v>
      </c>
      <c r="H88" s="94"/>
      <c r="I88" s="94">
        <v>190</v>
      </c>
      <c r="J88" s="169"/>
      <c r="K88" s="170"/>
      <c r="L88" s="171"/>
    </row>
    <row r="89" spans="1:12" x14ac:dyDescent="0.25">
      <c r="A89" s="107"/>
      <c r="B89" s="93" t="s">
        <v>285</v>
      </c>
      <c r="C89" s="167" t="s">
        <v>286</v>
      </c>
      <c r="D89" s="168"/>
      <c r="E89" s="168"/>
      <c r="F89" s="168"/>
      <c r="G89" s="94">
        <v>0</v>
      </c>
      <c r="H89" s="94"/>
      <c r="I89" s="94">
        <v>1250.99</v>
      </c>
      <c r="J89" s="169"/>
      <c r="K89" s="170"/>
      <c r="L89" s="171"/>
    </row>
    <row r="90" spans="1:12" x14ac:dyDescent="0.25">
      <c r="A90" s="107"/>
      <c r="B90" s="93" t="s">
        <v>287</v>
      </c>
      <c r="C90" s="167" t="s">
        <v>288</v>
      </c>
      <c r="D90" s="168"/>
      <c r="E90" s="168"/>
      <c r="F90" s="168"/>
      <c r="G90" s="94">
        <v>0</v>
      </c>
      <c r="H90" s="94"/>
      <c r="I90" s="94">
        <v>707.37</v>
      </c>
      <c r="J90" s="169"/>
      <c r="K90" s="170"/>
      <c r="L90" s="171"/>
    </row>
    <row r="91" spans="1:12" x14ac:dyDescent="0.25">
      <c r="A91" s="107"/>
      <c r="B91" s="93" t="s">
        <v>289</v>
      </c>
      <c r="C91" s="167" t="s">
        <v>290</v>
      </c>
      <c r="D91" s="168"/>
      <c r="E91" s="168"/>
      <c r="F91" s="168"/>
      <c r="G91" s="94">
        <v>0</v>
      </c>
      <c r="H91" s="94"/>
      <c r="I91" s="94">
        <v>86656.62</v>
      </c>
      <c r="J91" s="169"/>
      <c r="K91" s="170"/>
      <c r="L91" s="171"/>
    </row>
    <row r="92" spans="1:12" x14ac:dyDescent="0.25">
      <c r="A92" s="107"/>
      <c r="B92" s="93" t="s">
        <v>291</v>
      </c>
      <c r="C92" s="167" t="s">
        <v>292</v>
      </c>
      <c r="D92" s="168"/>
      <c r="E92" s="168"/>
      <c r="F92" s="168"/>
      <c r="G92" s="94">
        <v>0</v>
      </c>
      <c r="H92" s="94"/>
      <c r="I92" s="94">
        <v>915.57</v>
      </c>
      <c r="J92" s="169"/>
      <c r="K92" s="170"/>
      <c r="L92" s="171"/>
    </row>
    <row r="93" spans="1:12" x14ac:dyDescent="0.25">
      <c r="A93" s="107"/>
      <c r="B93" s="93" t="s">
        <v>293</v>
      </c>
      <c r="C93" s="167" t="s">
        <v>294</v>
      </c>
      <c r="D93" s="168"/>
      <c r="E93" s="168"/>
      <c r="F93" s="168"/>
      <c r="G93" s="94">
        <v>0</v>
      </c>
      <c r="H93" s="94"/>
      <c r="I93" s="94">
        <v>19816.759999999998</v>
      </c>
      <c r="J93" s="169"/>
      <c r="K93" s="170"/>
      <c r="L93" s="171"/>
    </row>
    <row r="94" spans="1:12" x14ac:dyDescent="0.25">
      <c r="A94" s="107"/>
      <c r="B94" s="93" t="s">
        <v>295</v>
      </c>
      <c r="C94" s="167" t="s">
        <v>296</v>
      </c>
      <c r="D94" s="168"/>
      <c r="E94" s="168"/>
      <c r="F94" s="168"/>
      <c r="G94" s="94">
        <v>0</v>
      </c>
      <c r="H94" s="94"/>
      <c r="I94" s="94">
        <v>14803.55</v>
      </c>
      <c r="J94" s="169"/>
      <c r="K94" s="170"/>
      <c r="L94" s="171"/>
    </row>
    <row r="95" spans="1:12" x14ac:dyDescent="0.25">
      <c r="A95" s="107"/>
      <c r="B95" s="93" t="s">
        <v>297</v>
      </c>
      <c r="C95" s="167" t="s">
        <v>298</v>
      </c>
      <c r="D95" s="168"/>
      <c r="E95" s="168"/>
      <c r="F95" s="168"/>
      <c r="G95" s="94">
        <v>0</v>
      </c>
      <c r="H95" s="94"/>
      <c r="I95" s="94">
        <v>23030.89</v>
      </c>
      <c r="J95" s="169"/>
      <c r="K95" s="170"/>
      <c r="L95" s="171"/>
    </row>
    <row r="96" spans="1:12" ht="26.25" customHeight="1" x14ac:dyDescent="0.25">
      <c r="A96" s="107"/>
      <c r="B96" s="93" t="s">
        <v>299</v>
      </c>
      <c r="C96" s="167" t="s">
        <v>300</v>
      </c>
      <c r="D96" s="168"/>
      <c r="E96" s="168"/>
      <c r="F96" s="168"/>
      <c r="G96" s="94">
        <v>0</v>
      </c>
      <c r="H96" s="94"/>
      <c r="I96" s="94">
        <v>11121.08</v>
      </c>
      <c r="J96" s="169"/>
      <c r="K96" s="170"/>
      <c r="L96" s="171"/>
    </row>
    <row r="97" spans="1:12" ht="24.75" customHeight="1" x14ac:dyDescent="0.25">
      <c r="A97" s="107"/>
      <c r="B97" s="93" t="s">
        <v>301</v>
      </c>
      <c r="C97" s="167" t="s">
        <v>302</v>
      </c>
      <c r="D97" s="168"/>
      <c r="E97" s="168"/>
      <c r="F97" s="168"/>
      <c r="G97" s="94">
        <v>0</v>
      </c>
      <c r="H97" s="94"/>
      <c r="I97" s="94">
        <v>401.98</v>
      </c>
      <c r="J97" s="169"/>
      <c r="K97" s="170"/>
      <c r="L97" s="171"/>
    </row>
    <row r="98" spans="1:12" ht="26.25" customHeight="1" x14ac:dyDescent="0.25">
      <c r="A98" s="107"/>
      <c r="B98" s="93" t="s">
        <v>303</v>
      </c>
      <c r="C98" s="167" t="s">
        <v>304</v>
      </c>
      <c r="D98" s="168"/>
      <c r="E98" s="168"/>
      <c r="F98" s="168"/>
      <c r="G98" s="94">
        <v>0</v>
      </c>
      <c r="H98" s="94"/>
      <c r="I98" s="94">
        <v>1261.06</v>
      </c>
      <c r="J98" s="169"/>
      <c r="K98" s="170"/>
      <c r="L98" s="171"/>
    </row>
    <row r="99" spans="1:12" ht="27" customHeight="1" x14ac:dyDescent="0.25">
      <c r="A99" s="107"/>
      <c r="B99" s="93" t="s">
        <v>305</v>
      </c>
      <c r="C99" s="167" t="s">
        <v>306</v>
      </c>
      <c r="D99" s="168"/>
      <c r="E99" s="168"/>
      <c r="F99" s="168"/>
      <c r="G99" s="94">
        <v>0</v>
      </c>
      <c r="H99" s="94"/>
      <c r="I99" s="94">
        <v>1872</v>
      </c>
      <c r="J99" s="169"/>
      <c r="K99" s="170"/>
      <c r="L99" s="171"/>
    </row>
    <row r="100" spans="1:12" x14ac:dyDescent="0.25">
      <c r="A100" s="107"/>
      <c r="B100" s="93" t="s">
        <v>307</v>
      </c>
      <c r="C100" s="167" t="s">
        <v>308</v>
      </c>
      <c r="D100" s="168"/>
      <c r="E100" s="168"/>
      <c r="F100" s="168"/>
      <c r="G100" s="94">
        <v>0</v>
      </c>
      <c r="H100" s="94"/>
      <c r="I100" s="94">
        <v>3215.33</v>
      </c>
      <c r="J100" s="169"/>
      <c r="K100" s="170"/>
      <c r="L100" s="171"/>
    </row>
    <row r="101" spans="1:12" x14ac:dyDescent="0.25">
      <c r="A101" s="107"/>
      <c r="B101" s="93" t="s">
        <v>309</v>
      </c>
      <c r="C101" s="167" t="s">
        <v>310</v>
      </c>
      <c r="D101" s="168"/>
      <c r="E101" s="168"/>
      <c r="F101" s="168"/>
      <c r="G101" s="94">
        <v>0</v>
      </c>
      <c r="H101" s="94"/>
      <c r="I101" s="94">
        <v>656.5</v>
      </c>
      <c r="J101" s="169"/>
      <c r="K101" s="170"/>
      <c r="L101" s="171"/>
    </row>
    <row r="102" spans="1:12" x14ac:dyDescent="0.25">
      <c r="A102" s="107"/>
      <c r="B102" s="93" t="s">
        <v>208</v>
      </c>
      <c r="C102" s="167" t="s">
        <v>113</v>
      </c>
      <c r="D102" s="168"/>
      <c r="E102" s="168"/>
      <c r="F102" s="168"/>
      <c r="G102" s="94">
        <v>210437</v>
      </c>
      <c r="H102" s="94"/>
      <c r="I102" s="94">
        <v>117594.24000000001</v>
      </c>
      <c r="J102" s="169">
        <f>I102/G102*100</f>
        <v>55.880971502159795</v>
      </c>
      <c r="K102" s="170"/>
      <c r="L102" s="171"/>
    </row>
    <row r="103" spans="1:12" x14ac:dyDescent="0.25">
      <c r="A103" s="107"/>
      <c r="B103" s="93" t="s">
        <v>311</v>
      </c>
      <c r="C103" s="167" t="s">
        <v>312</v>
      </c>
      <c r="D103" s="168"/>
      <c r="E103" s="168"/>
      <c r="F103" s="168"/>
      <c r="G103" s="94">
        <v>0</v>
      </c>
      <c r="H103" s="94"/>
      <c r="I103" s="94">
        <v>3153.46</v>
      </c>
      <c r="J103" s="169"/>
      <c r="K103" s="170"/>
      <c r="L103" s="171"/>
    </row>
    <row r="104" spans="1:12" x14ac:dyDescent="0.25">
      <c r="A104" s="107"/>
      <c r="B104" s="93" t="s">
        <v>313</v>
      </c>
      <c r="C104" s="167" t="s">
        <v>314</v>
      </c>
      <c r="D104" s="168"/>
      <c r="E104" s="168"/>
      <c r="F104" s="168"/>
      <c r="G104" s="94">
        <v>0</v>
      </c>
      <c r="H104" s="94"/>
      <c r="I104" s="94">
        <v>3041.43</v>
      </c>
      <c r="J104" s="169"/>
      <c r="K104" s="170"/>
      <c r="L104" s="171"/>
    </row>
    <row r="105" spans="1:12" x14ac:dyDescent="0.25">
      <c r="A105" s="107"/>
      <c r="B105" s="93" t="s">
        <v>315</v>
      </c>
      <c r="C105" s="167" t="s">
        <v>316</v>
      </c>
      <c r="D105" s="168"/>
      <c r="E105" s="168"/>
      <c r="F105" s="168"/>
      <c r="G105" s="94">
        <v>0</v>
      </c>
      <c r="H105" s="94"/>
      <c r="I105" s="94">
        <v>1301.73</v>
      </c>
      <c r="J105" s="169"/>
      <c r="K105" s="170"/>
      <c r="L105" s="171"/>
    </row>
    <row r="106" spans="1:12" x14ac:dyDescent="0.25">
      <c r="A106" s="107"/>
      <c r="B106" s="93" t="s">
        <v>317</v>
      </c>
      <c r="C106" s="167" t="s">
        <v>318</v>
      </c>
      <c r="D106" s="168"/>
      <c r="E106" s="168"/>
      <c r="F106" s="168"/>
      <c r="G106" s="94">
        <v>0</v>
      </c>
      <c r="H106" s="94"/>
      <c r="I106" s="94">
        <v>603.04999999999995</v>
      </c>
      <c r="J106" s="169"/>
      <c r="K106" s="170"/>
      <c r="L106" s="171"/>
    </row>
    <row r="107" spans="1:12" ht="26.25" customHeight="1" x14ac:dyDescent="0.25">
      <c r="A107" s="107"/>
      <c r="B107" s="93" t="s">
        <v>211</v>
      </c>
      <c r="C107" s="167" t="s">
        <v>212</v>
      </c>
      <c r="D107" s="168"/>
      <c r="E107" s="168"/>
      <c r="F107" s="168"/>
      <c r="G107" s="94">
        <v>0</v>
      </c>
      <c r="H107" s="94"/>
      <c r="I107" s="94">
        <v>2541.61</v>
      </c>
      <c r="J107" s="169"/>
      <c r="K107" s="170"/>
      <c r="L107" s="171"/>
    </row>
    <row r="108" spans="1:12" ht="26.25" customHeight="1" x14ac:dyDescent="0.25">
      <c r="A108" s="107"/>
      <c r="B108" s="93" t="s">
        <v>213</v>
      </c>
      <c r="C108" s="167" t="s">
        <v>214</v>
      </c>
      <c r="D108" s="168"/>
      <c r="E108" s="168"/>
      <c r="F108" s="168"/>
      <c r="G108" s="94">
        <v>0</v>
      </c>
      <c r="H108" s="94"/>
      <c r="I108" s="94">
        <v>11064.81</v>
      </c>
      <c r="J108" s="169"/>
      <c r="K108" s="170"/>
      <c r="L108" s="171"/>
    </row>
    <row r="109" spans="1:12" x14ac:dyDescent="0.25">
      <c r="A109" s="107"/>
      <c r="B109" s="93" t="s">
        <v>319</v>
      </c>
      <c r="C109" s="167" t="s">
        <v>320</v>
      </c>
      <c r="D109" s="168"/>
      <c r="E109" s="168"/>
      <c r="F109" s="168"/>
      <c r="G109" s="94">
        <v>0</v>
      </c>
      <c r="H109" s="94"/>
      <c r="I109" s="94">
        <v>248.85</v>
      </c>
      <c r="J109" s="169"/>
      <c r="K109" s="170"/>
      <c r="L109" s="171"/>
    </row>
    <row r="110" spans="1:12" x14ac:dyDescent="0.25">
      <c r="A110" s="107"/>
      <c r="B110" s="93" t="s">
        <v>321</v>
      </c>
      <c r="C110" s="167" t="s">
        <v>322</v>
      </c>
      <c r="D110" s="168"/>
      <c r="E110" s="168"/>
      <c r="F110" s="168"/>
      <c r="G110" s="94">
        <v>0</v>
      </c>
      <c r="H110" s="94"/>
      <c r="I110" s="94">
        <v>2840.38</v>
      </c>
      <c r="J110" s="169"/>
      <c r="K110" s="170"/>
      <c r="L110" s="171"/>
    </row>
    <row r="111" spans="1:12" x14ac:dyDescent="0.25">
      <c r="A111" s="107"/>
      <c r="B111" s="93" t="s">
        <v>323</v>
      </c>
      <c r="C111" s="167" t="s">
        <v>324</v>
      </c>
      <c r="D111" s="168"/>
      <c r="E111" s="168"/>
      <c r="F111" s="168"/>
      <c r="G111" s="94">
        <v>0</v>
      </c>
      <c r="H111" s="94"/>
      <c r="I111" s="94">
        <v>5344.49</v>
      </c>
      <c r="J111" s="169"/>
      <c r="K111" s="170"/>
      <c r="L111" s="171"/>
    </row>
    <row r="112" spans="1:12" x14ac:dyDescent="0.25">
      <c r="A112" s="107"/>
      <c r="B112" s="93" t="s">
        <v>325</v>
      </c>
      <c r="C112" s="167" t="s">
        <v>326</v>
      </c>
      <c r="D112" s="168"/>
      <c r="E112" s="168"/>
      <c r="F112" s="168"/>
      <c r="G112" s="94">
        <v>0</v>
      </c>
      <c r="H112" s="94"/>
      <c r="I112" s="94">
        <v>385.75</v>
      </c>
      <c r="J112" s="169"/>
      <c r="K112" s="170"/>
      <c r="L112" s="171"/>
    </row>
    <row r="113" spans="1:12" x14ac:dyDescent="0.25">
      <c r="A113" s="107"/>
      <c r="B113" s="93" t="s">
        <v>327</v>
      </c>
      <c r="C113" s="167" t="s">
        <v>328</v>
      </c>
      <c r="D113" s="168"/>
      <c r="E113" s="168"/>
      <c r="F113" s="168"/>
      <c r="G113" s="94">
        <v>0</v>
      </c>
      <c r="H113" s="94"/>
      <c r="I113" s="94">
        <v>3706.17</v>
      </c>
      <c r="J113" s="169"/>
      <c r="K113" s="170"/>
      <c r="L113" s="171"/>
    </row>
    <row r="114" spans="1:12" x14ac:dyDescent="0.25">
      <c r="A114" s="107"/>
      <c r="B114" s="93" t="s">
        <v>329</v>
      </c>
      <c r="C114" s="167" t="s">
        <v>330</v>
      </c>
      <c r="D114" s="168"/>
      <c r="E114" s="168"/>
      <c r="F114" s="168"/>
      <c r="G114" s="94">
        <v>0</v>
      </c>
      <c r="H114" s="94"/>
      <c r="I114" s="94">
        <v>509.64</v>
      </c>
      <c r="J114" s="169"/>
      <c r="K114" s="170"/>
      <c r="L114" s="171"/>
    </row>
    <row r="115" spans="1:12" x14ac:dyDescent="0.25">
      <c r="A115" s="107"/>
      <c r="B115" s="93" t="s">
        <v>331</v>
      </c>
      <c r="C115" s="167" t="s">
        <v>332</v>
      </c>
      <c r="D115" s="168"/>
      <c r="E115" s="168"/>
      <c r="F115" s="168"/>
      <c r="G115" s="94">
        <v>0</v>
      </c>
      <c r="H115" s="94"/>
      <c r="I115" s="94">
        <v>2949.16</v>
      </c>
      <c r="J115" s="169"/>
      <c r="K115" s="170"/>
      <c r="L115" s="171"/>
    </row>
    <row r="116" spans="1:12" x14ac:dyDescent="0.25">
      <c r="A116" s="107"/>
      <c r="B116" s="93" t="s">
        <v>333</v>
      </c>
      <c r="C116" s="167" t="s">
        <v>334</v>
      </c>
      <c r="D116" s="168"/>
      <c r="E116" s="168"/>
      <c r="F116" s="168"/>
      <c r="G116" s="94">
        <v>0</v>
      </c>
      <c r="H116" s="94"/>
      <c r="I116" s="94">
        <v>12349.47</v>
      </c>
      <c r="J116" s="169"/>
      <c r="K116" s="170"/>
      <c r="L116" s="171"/>
    </row>
    <row r="117" spans="1:12" ht="23.25" customHeight="1" x14ac:dyDescent="0.25">
      <c r="A117" s="107"/>
      <c r="B117" s="93" t="s">
        <v>335</v>
      </c>
      <c r="C117" s="167" t="s">
        <v>336</v>
      </c>
      <c r="D117" s="168"/>
      <c r="E117" s="168"/>
      <c r="F117" s="168"/>
      <c r="G117" s="94">
        <v>0</v>
      </c>
      <c r="H117" s="94"/>
      <c r="I117" s="94">
        <v>161.77000000000001</v>
      </c>
      <c r="J117" s="169"/>
      <c r="K117" s="170"/>
      <c r="L117" s="171"/>
    </row>
    <row r="118" spans="1:12" x14ac:dyDescent="0.25">
      <c r="A118" s="107"/>
      <c r="B118" s="93" t="s">
        <v>337</v>
      </c>
      <c r="C118" s="167" t="s">
        <v>338</v>
      </c>
      <c r="D118" s="168"/>
      <c r="E118" s="168"/>
      <c r="F118" s="168"/>
      <c r="G118" s="94">
        <v>0</v>
      </c>
      <c r="H118" s="94"/>
      <c r="I118" s="94">
        <v>35854.07</v>
      </c>
      <c r="J118" s="169"/>
      <c r="K118" s="170"/>
      <c r="L118" s="171"/>
    </row>
    <row r="119" spans="1:12" x14ac:dyDescent="0.25">
      <c r="A119" s="107"/>
      <c r="B119" s="93" t="s">
        <v>339</v>
      </c>
      <c r="C119" s="167" t="s">
        <v>340</v>
      </c>
      <c r="D119" s="168"/>
      <c r="E119" s="168"/>
      <c r="F119" s="168"/>
      <c r="G119" s="94">
        <v>0</v>
      </c>
      <c r="H119" s="94"/>
      <c r="I119" s="94">
        <v>26643.34</v>
      </c>
      <c r="J119" s="169"/>
      <c r="K119" s="170"/>
      <c r="L119" s="171"/>
    </row>
    <row r="120" spans="1:12" x14ac:dyDescent="0.25">
      <c r="A120" s="107"/>
      <c r="B120" s="93" t="s">
        <v>341</v>
      </c>
      <c r="C120" s="167" t="s">
        <v>342</v>
      </c>
      <c r="D120" s="168"/>
      <c r="E120" s="168"/>
      <c r="F120" s="168"/>
      <c r="G120" s="94">
        <v>0</v>
      </c>
      <c r="H120" s="94"/>
      <c r="I120" s="94">
        <v>2837.5</v>
      </c>
      <c r="J120" s="169"/>
      <c r="K120" s="170"/>
      <c r="L120" s="171"/>
    </row>
    <row r="121" spans="1:12" x14ac:dyDescent="0.25">
      <c r="A121" s="107"/>
      <c r="B121" s="93" t="s">
        <v>343</v>
      </c>
      <c r="C121" s="167" t="s">
        <v>344</v>
      </c>
      <c r="D121" s="168"/>
      <c r="E121" s="168"/>
      <c r="F121" s="168"/>
      <c r="G121" s="94">
        <v>0</v>
      </c>
      <c r="H121" s="94"/>
      <c r="I121" s="94">
        <v>1120.42</v>
      </c>
      <c r="J121" s="169"/>
      <c r="K121" s="170"/>
      <c r="L121" s="171"/>
    </row>
    <row r="122" spans="1:12" ht="19.5" customHeight="1" x14ac:dyDescent="0.25">
      <c r="A122" s="107"/>
      <c r="B122" s="93" t="s">
        <v>345</v>
      </c>
      <c r="C122" s="167" t="s">
        <v>346</v>
      </c>
      <c r="D122" s="168"/>
      <c r="E122" s="168"/>
      <c r="F122" s="168"/>
      <c r="G122" s="94">
        <v>0</v>
      </c>
      <c r="H122" s="94"/>
      <c r="I122" s="94">
        <v>76.8</v>
      </c>
      <c r="J122" s="169"/>
      <c r="K122" s="170"/>
      <c r="L122" s="171"/>
    </row>
    <row r="123" spans="1:12" x14ac:dyDescent="0.25">
      <c r="A123" s="107"/>
      <c r="B123" s="93" t="s">
        <v>347</v>
      </c>
      <c r="C123" s="167" t="s">
        <v>348</v>
      </c>
      <c r="D123" s="168"/>
      <c r="E123" s="168"/>
      <c r="F123" s="168"/>
      <c r="G123" s="94">
        <v>0</v>
      </c>
      <c r="H123" s="94"/>
      <c r="I123" s="94">
        <v>1208.25</v>
      </c>
      <c r="J123" s="169"/>
      <c r="K123" s="170"/>
      <c r="L123" s="171"/>
    </row>
    <row r="124" spans="1:12" x14ac:dyDescent="0.25">
      <c r="A124" s="107"/>
      <c r="B124" s="93" t="s">
        <v>349</v>
      </c>
      <c r="C124" s="167" t="s">
        <v>350</v>
      </c>
      <c r="D124" s="168"/>
      <c r="E124" s="168"/>
      <c r="F124" s="168"/>
      <c r="G124" s="94">
        <v>0</v>
      </c>
      <c r="H124" s="94"/>
      <c r="I124" s="94">
        <v>-347.91</v>
      </c>
      <c r="J124" s="169"/>
      <c r="K124" s="170"/>
      <c r="L124" s="171"/>
    </row>
    <row r="125" spans="1:12" x14ac:dyDescent="0.25">
      <c r="A125" s="107"/>
      <c r="B125" s="93" t="s">
        <v>351</v>
      </c>
      <c r="C125" s="167" t="s">
        <v>123</v>
      </c>
      <c r="D125" s="168"/>
      <c r="E125" s="168"/>
      <c r="F125" s="168"/>
      <c r="G125" s="94">
        <v>28376</v>
      </c>
      <c r="H125" s="94"/>
      <c r="I125" s="94">
        <v>19152.080000000002</v>
      </c>
      <c r="J125" s="169">
        <f>I125/G125*100</f>
        <v>67.493938539610937</v>
      </c>
      <c r="K125" s="170"/>
      <c r="L125" s="171"/>
    </row>
    <row r="126" spans="1:12" x14ac:dyDescent="0.25">
      <c r="A126" s="107"/>
      <c r="B126" s="93" t="s">
        <v>352</v>
      </c>
      <c r="C126" s="167" t="s">
        <v>353</v>
      </c>
      <c r="D126" s="168"/>
      <c r="E126" s="168"/>
      <c r="F126" s="168"/>
      <c r="G126" s="94">
        <v>0</v>
      </c>
      <c r="H126" s="94"/>
      <c r="I126" s="94">
        <v>265.45</v>
      </c>
      <c r="J126" s="169"/>
      <c r="K126" s="170"/>
      <c r="L126" s="171"/>
    </row>
    <row r="127" spans="1:12" x14ac:dyDescent="0.25">
      <c r="A127" s="107"/>
      <c r="B127" s="93" t="s">
        <v>354</v>
      </c>
      <c r="C127" s="167" t="s">
        <v>355</v>
      </c>
      <c r="D127" s="168"/>
      <c r="E127" s="168"/>
      <c r="F127" s="168"/>
      <c r="G127" s="94">
        <v>0</v>
      </c>
      <c r="H127" s="94"/>
      <c r="I127" s="94">
        <v>1330.77</v>
      </c>
      <c r="J127" s="169"/>
      <c r="K127" s="170"/>
      <c r="L127" s="171"/>
    </row>
    <row r="128" spans="1:12" x14ac:dyDescent="0.25">
      <c r="A128" s="107"/>
      <c r="B128" s="93" t="s">
        <v>356</v>
      </c>
      <c r="C128" s="167" t="s">
        <v>357</v>
      </c>
      <c r="D128" s="168"/>
      <c r="E128" s="168"/>
      <c r="F128" s="168"/>
      <c r="G128" s="94">
        <v>0</v>
      </c>
      <c r="H128" s="94"/>
      <c r="I128" s="94">
        <v>10284.56</v>
      </c>
      <c r="J128" s="169"/>
      <c r="K128" s="170"/>
      <c r="L128" s="171"/>
    </row>
    <row r="129" spans="1:12" x14ac:dyDescent="0.25">
      <c r="A129" s="107"/>
      <c r="B129" s="93" t="s">
        <v>358</v>
      </c>
      <c r="C129" s="167" t="s">
        <v>359</v>
      </c>
      <c r="D129" s="168"/>
      <c r="E129" s="168"/>
      <c r="F129" s="168"/>
      <c r="G129" s="94">
        <v>0</v>
      </c>
      <c r="H129" s="94"/>
      <c r="I129" s="94">
        <v>1030.8</v>
      </c>
      <c r="J129" s="169"/>
      <c r="K129" s="170"/>
      <c r="L129" s="171"/>
    </row>
    <row r="130" spans="1:12" x14ac:dyDescent="0.25">
      <c r="A130" s="107"/>
      <c r="B130" s="93" t="s">
        <v>360</v>
      </c>
      <c r="C130" s="167" t="s">
        <v>361</v>
      </c>
      <c r="D130" s="168"/>
      <c r="E130" s="168"/>
      <c r="F130" s="168"/>
      <c r="G130" s="94">
        <v>0</v>
      </c>
      <c r="H130" s="94"/>
      <c r="I130" s="94">
        <v>938.31</v>
      </c>
      <c r="J130" s="169"/>
      <c r="K130" s="170"/>
      <c r="L130" s="171"/>
    </row>
    <row r="131" spans="1:12" x14ac:dyDescent="0.25">
      <c r="A131" s="107"/>
      <c r="B131" s="93" t="s">
        <v>362</v>
      </c>
      <c r="C131" s="167" t="s">
        <v>363</v>
      </c>
      <c r="D131" s="168"/>
      <c r="E131" s="168"/>
      <c r="F131" s="168"/>
      <c r="G131" s="94">
        <v>0</v>
      </c>
      <c r="H131" s="94"/>
      <c r="I131" s="94">
        <v>32.65</v>
      </c>
      <c r="J131" s="169"/>
      <c r="K131" s="170"/>
      <c r="L131" s="171"/>
    </row>
    <row r="132" spans="1:12" ht="22.5" customHeight="1" x14ac:dyDescent="0.25">
      <c r="A132" s="107"/>
      <c r="B132" s="93" t="s">
        <v>364</v>
      </c>
      <c r="C132" s="167" t="s">
        <v>365</v>
      </c>
      <c r="D132" s="168"/>
      <c r="E132" s="168"/>
      <c r="F132" s="168"/>
      <c r="G132" s="94">
        <v>0</v>
      </c>
      <c r="H132" s="94"/>
      <c r="I132" s="94">
        <v>2940</v>
      </c>
      <c r="J132" s="169"/>
      <c r="K132" s="170"/>
      <c r="L132" s="171"/>
    </row>
    <row r="133" spans="1:12" x14ac:dyDescent="0.25">
      <c r="A133" s="107"/>
      <c r="B133" s="93" t="s">
        <v>366</v>
      </c>
      <c r="C133" s="167" t="s">
        <v>367</v>
      </c>
      <c r="D133" s="168"/>
      <c r="E133" s="168"/>
      <c r="F133" s="168"/>
      <c r="G133" s="94">
        <v>0</v>
      </c>
      <c r="H133" s="94"/>
      <c r="I133" s="94">
        <v>1483.12</v>
      </c>
      <c r="J133" s="169"/>
      <c r="K133" s="170"/>
      <c r="L133" s="171"/>
    </row>
    <row r="134" spans="1:12" x14ac:dyDescent="0.25">
      <c r="A134" s="107"/>
      <c r="B134" s="93" t="s">
        <v>368</v>
      </c>
      <c r="C134" s="167" t="s">
        <v>129</v>
      </c>
      <c r="D134" s="168"/>
      <c r="E134" s="168"/>
      <c r="F134" s="168"/>
      <c r="G134" s="94">
        <v>0</v>
      </c>
      <c r="H134" s="94"/>
      <c r="I134" s="94">
        <v>846.42</v>
      </c>
      <c r="J134" s="169"/>
      <c r="K134" s="170"/>
      <c r="L134" s="171"/>
    </row>
    <row r="135" spans="1:12" x14ac:dyDescent="0.25">
      <c r="A135" s="107"/>
      <c r="B135" s="93" t="s">
        <v>369</v>
      </c>
      <c r="C135" s="167" t="s">
        <v>133</v>
      </c>
      <c r="D135" s="168"/>
      <c r="E135" s="168"/>
      <c r="F135" s="168"/>
      <c r="G135" s="94">
        <v>3780</v>
      </c>
      <c r="H135" s="94"/>
      <c r="I135" s="94">
        <v>1983.66</v>
      </c>
      <c r="J135" s="169">
        <f>I135/G135*100</f>
        <v>52.477777777777781</v>
      </c>
      <c r="K135" s="170"/>
      <c r="L135" s="171"/>
    </row>
    <row r="136" spans="1:12" x14ac:dyDescent="0.25">
      <c r="A136" s="107"/>
      <c r="B136" s="93" t="s">
        <v>370</v>
      </c>
      <c r="C136" s="167" t="s">
        <v>130</v>
      </c>
      <c r="D136" s="168"/>
      <c r="E136" s="168"/>
      <c r="F136" s="168"/>
      <c r="G136" s="94">
        <v>3780</v>
      </c>
      <c r="H136" s="94"/>
      <c r="I136" s="94">
        <v>1983.66</v>
      </c>
      <c r="J136" s="169">
        <f>I136/G136*100</f>
        <v>52.477777777777781</v>
      </c>
      <c r="K136" s="170"/>
      <c r="L136" s="171"/>
    </row>
    <row r="137" spans="1:12" x14ac:dyDescent="0.25">
      <c r="A137" s="107"/>
      <c r="B137" s="93" t="s">
        <v>371</v>
      </c>
      <c r="C137" s="167" t="s">
        <v>372</v>
      </c>
      <c r="D137" s="168"/>
      <c r="E137" s="168"/>
      <c r="F137" s="168"/>
      <c r="G137" s="94">
        <v>0</v>
      </c>
      <c r="H137" s="94"/>
      <c r="I137" s="94">
        <v>1851.67</v>
      </c>
      <c r="J137" s="169"/>
      <c r="K137" s="170"/>
      <c r="L137" s="171"/>
    </row>
    <row r="138" spans="1:12" x14ac:dyDescent="0.25">
      <c r="A138" s="107"/>
      <c r="B138" s="93" t="s">
        <v>373</v>
      </c>
      <c r="C138" s="167" t="s">
        <v>374</v>
      </c>
      <c r="D138" s="168"/>
      <c r="E138" s="168"/>
      <c r="F138" s="168"/>
      <c r="G138" s="94">
        <v>0</v>
      </c>
      <c r="H138" s="94"/>
      <c r="I138" s="94">
        <v>0.18</v>
      </c>
      <c r="J138" s="169"/>
      <c r="K138" s="170"/>
      <c r="L138" s="171"/>
    </row>
    <row r="139" spans="1:12" x14ac:dyDescent="0.25">
      <c r="A139" s="107"/>
      <c r="B139" s="93" t="s">
        <v>375</v>
      </c>
      <c r="C139" s="167" t="s">
        <v>376</v>
      </c>
      <c r="D139" s="168"/>
      <c r="E139" s="168"/>
      <c r="F139" s="168"/>
      <c r="G139" s="94">
        <v>0</v>
      </c>
      <c r="H139" s="94"/>
      <c r="I139" s="94">
        <v>0.16</v>
      </c>
      <c r="J139" s="169"/>
      <c r="K139" s="170"/>
      <c r="L139" s="171"/>
    </row>
    <row r="140" spans="1:12" x14ac:dyDescent="0.25">
      <c r="A140" s="107"/>
      <c r="B140" s="93" t="s">
        <v>377</v>
      </c>
      <c r="C140" s="167" t="s">
        <v>378</v>
      </c>
      <c r="D140" s="168"/>
      <c r="E140" s="168"/>
      <c r="F140" s="168"/>
      <c r="G140" s="94">
        <v>0</v>
      </c>
      <c r="H140" s="94"/>
      <c r="I140" s="94">
        <v>131.65</v>
      </c>
      <c r="J140" s="169"/>
      <c r="K140" s="170"/>
      <c r="L140" s="171"/>
    </row>
    <row r="141" spans="1:12" ht="22.5" customHeight="1" x14ac:dyDescent="0.25">
      <c r="A141" s="107"/>
      <c r="B141" s="93" t="s">
        <v>379</v>
      </c>
      <c r="C141" s="167" t="s">
        <v>380</v>
      </c>
      <c r="D141" s="168"/>
      <c r="E141" s="168"/>
      <c r="F141" s="168"/>
      <c r="G141" s="94">
        <v>5362</v>
      </c>
      <c r="H141" s="94"/>
      <c r="I141" s="94">
        <v>4515.72</v>
      </c>
      <c r="J141" s="169">
        <f>I141/G141*100</f>
        <v>84.217083177918695</v>
      </c>
      <c r="K141" s="170"/>
      <c r="L141" s="171"/>
    </row>
    <row r="142" spans="1:12" ht="24.75" customHeight="1" x14ac:dyDescent="0.25">
      <c r="A142" s="107"/>
      <c r="B142" s="93" t="s">
        <v>381</v>
      </c>
      <c r="C142" s="167" t="s">
        <v>382</v>
      </c>
      <c r="D142" s="168"/>
      <c r="E142" s="168"/>
      <c r="F142" s="168"/>
      <c r="G142" s="94">
        <v>5362</v>
      </c>
      <c r="H142" s="94"/>
      <c r="I142" s="94">
        <v>4515.72</v>
      </c>
      <c r="J142" s="169">
        <f>I142/G142*100</f>
        <v>84.217083177918695</v>
      </c>
      <c r="K142" s="170"/>
      <c r="L142" s="171"/>
    </row>
    <row r="143" spans="1:12" x14ac:dyDescent="0.25">
      <c r="A143" s="107"/>
      <c r="B143" s="93" t="s">
        <v>383</v>
      </c>
      <c r="C143" s="167" t="s">
        <v>135</v>
      </c>
      <c r="D143" s="168"/>
      <c r="E143" s="168"/>
      <c r="F143" s="168"/>
      <c r="G143" s="94">
        <v>0</v>
      </c>
      <c r="H143" s="94"/>
      <c r="I143" s="94">
        <v>4515.72</v>
      </c>
      <c r="J143" s="169"/>
      <c r="K143" s="170"/>
      <c r="L143" s="171"/>
    </row>
    <row r="144" spans="1:12" x14ac:dyDescent="0.25">
      <c r="A144" s="107"/>
      <c r="B144" s="93" t="s">
        <v>384</v>
      </c>
      <c r="C144" s="167" t="s">
        <v>143</v>
      </c>
      <c r="D144" s="168"/>
      <c r="E144" s="168"/>
      <c r="F144" s="168"/>
      <c r="G144" s="94">
        <v>0</v>
      </c>
      <c r="H144" s="94"/>
      <c r="I144" s="94">
        <v>0</v>
      </c>
      <c r="J144" s="169"/>
      <c r="K144" s="170"/>
      <c r="L144" s="171"/>
    </row>
    <row r="145" spans="1:49" x14ac:dyDescent="0.25">
      <c r="A145" s="107"/>
      <c r="B145" s="93" t="s">
        <v>385</v>
      </c>
      <c r="C145" s="167" t="s">
        <v>386</v>
      </c>
      <c r="D145" s="168"/>
      <c r="E145" s="168"/>
      <c r="F145" s="168"/>
      <c r="G145" s="94">
        <v>0</v>
      </c>
      <c r="H145" s="94"/>
      <c r="I145" s="94">
        <v>0</v>
      </c>
      <c r="J145" s="169"/>
      <c r="K145" s="170"/>
      <c r="L145" s="171"/>
    </row>
    <row r="146" spans="1:49" x14ac:dyDescent="0.25">
      <c r="A146" s="107"/>
      <c r="B146" s="93" t="s">
        <v>217</v>
      </c>
      <c r="C146" s="167" t="s">
        <v>6</v>
      </c>
      <c r="D146" s="168"/>
      <c r="E146" s="168"/>
      <c r="F146" s="168"/>
      <c r="G146" s="94">
        <v>10000</v>
      </c>
      <c r="H146" s="94"/>
      <c r="I146" s="94">
        <v>54257.96</v>
      </c>
      <c r="J146" s="169">
        <f>I146/G146*100</f>
        <v>542.57960000000003</v>
      </c>
      <c r="K146" s="170"/>
      <c r="L146" s="171"/>
    </row>
    <row r="147" spans="1:49" x14ac:dyDescent="0.25">
      <c r="A147" s="107"/>
      <c r="B147" s="93" t="s">
        <v>218</v>
      </c>
      <c r="C147" s="167" t="s">
        <v>219</v>
      </c>
      <c r="D147" s="168"/>
      <c r="E147" s="168"/>
      <c r="F147" s="168"/>
      <c r="G147" s="94">
        <v>10000</v>
      </c>
      <c r="H147" s="94"/>
      <c r="I147" s="94">
        <v>54257.96</v>
      </c>
      <c r="J147" s="169">
        <f>I147/G147*100</f>
        <v>542.57960000000003</v>
      </c>
      <c r="K147" s="170"/>
      <c r="L147" s="171"/>
    </row>
    <row r="148" spans="1:49" x14ac:dyDescent="0.25">
      <c r="A148" s="107"/>
      <c r="B148" s="93" t="s">
        <v>387</v>
      </c>
      <c r="C148" s="167" t="s">
        <v>136</v>
      </c>
      <c r="D148" s="168"/>
      <c r="E148" s="168"/>
      <c r="F148" s="168"/>
      <c r="G148" s="94">
        <v>0</v>
      </c>
      <c r="H148" s="94"/>
      <c r="I148" s="94">
        <v>0</v>
      </c>
      <c r="J148" s="169"/>
      <c r="K148" s="170"/>
      <c r="L148" s="171"/>
    </row>
    <row r="149" spans="1:49" x14ac:dyDescent="0.25">
      <c r="A149" s="107"/>
      <c r="B149" s="93" t="s">
        <v>220</v>
      </c>
      <c r="C149" s="167" t="s">
        <v>137</v>
      </c>
      <c r="D149" s="168"/>
      <c r="E149" s="168"/>
      <c r="F149" s="168"/>
      <c r="G149" s="94">
        <v>10000</v>
      </c>
      <c r="H149" s="94"/>
      <c r="I149" s="94">
        <v>54257.96</v>
      </c>
      <c r="J149" s="169">
        <f>I149/G149*100</f>
        <v>542.57960000000003</v>
      </c>
      <c r="K149" s="170"/>
      <c r="L149" s="171"/>
    </row>
    <row r="150" spans="1:49" x14ac:dyDescent="0.25">
      <c r="A150" s="107"/>
      <c r="B150" s="93" t="s">
        <v>233</v>
      </c>
      <c r="C150" s="167" t="s">
        <v>234</v>
      </c>
      <c r="D150" s="168"/>
      <c r="E150" s="168"/>
      <c r="F150" s="168"/>
      <c r="G150" s="94">
        <v>0</v>
      </c>
      <c r="H150" s="94"/>
      <c r="I150" s="94">
        <v>2942.18</v>
      </c>
      <c r="J150" s="169"/>
      <c r="K150" s="170"/>
      <c r="L150" s="171"/>
    </row>
    <row r="151" spans="1:49" x14ac:dyDescent="0.25">
      <c r="A151" s="107"/>
      <c r="B151" s="93" t="s">
        <v>388</v>
      </c>
      <c r="C151" s="167" t="s">
        <v>389</v>
      </c>
      <c r="D151" s="168"/>
      <c r="E151" s="168"/>
      <c r="F151" s="168"/>
      <c r="G151" s="94">
        <v>0</v>
      </c>
      <c r="H151" s="94"/>
      <c r="I151" s="94">
        <v>558.55999999999995</v>
      </c>
      <c r="J151" s="169"/>
      <c r="K151" s="170"/>
      <c r="L151" s="171"/>
    </row>
    <row r="152" spans="1:49" x14ac:dyDescent="0.25">
      <c r="A152" s="107"/>
      <c r="B152" s="93" t="s">
        <v>221</v>
      </c>
      <c r="C152" s="167" t="s">
        <v>222</v>
      </c>
      <c r="D152" s="168"/>
      <c r="E152" s="168"/>
      <c r="F152" s="168"/>
      <c r="G152" s="94">
        <v>0</v>
      </c>
      <c r="H152" s="94"/>
      <c r="I152" s="94">
        <v>50545</v>
      </c>
      <c r="J152" s="169"/>
      <c r="K152" s="170"/>
      <c r="L152" s="171"/>
    </row>
    <row r="153" spans="1:49" x14ac:dyDescent="0.25">
      <c r="A153" s="107"/>
      <c r="B153" s="93" t="s">
        <v>390</v>
      </c>
      <c r="C153" s="167" t="s">
        <v>391</v>
      </c>
      <c r="D153" s="168"/>
      <c r="E153" s="168"/>
      <c r="F153" s="168"/>
      <c r="G153" s="94">
        <v>0</v>
      </c>
      <c r="H153" s="94"/>
      <c r="I153" s="94">
        <v>212.22</v>
      </c>
      <c r="J153" s="169"/>
      <c r="K153" s="170"/>
      <c r="L153" s="171"/>
    </row>
    <row r="154" spans="1:49" x14ac:dyDescent="0.25">
      <c r="A154" s="107"/>
      <c r="B154" s="93" t="s">
        <v>223</v>
      </c>
      <c r="C154" s="167" t="s">
        <v>224</v>
      </c>
      <c r="D154" s="168"/>
      <c r="E154" s="168"/>
      <c r="F154" s="168"/>
      <c r="G154" s="94">
        <v>0</v>
      </c>
      <c r="H154" s="94"/>
      <c r="I154" s="94">
        <v>0</v>
      </c>
      <c r="J154" s="169"/>
      <c r="K154" s="170"/>
      <c r="L154" s="171"/>
    </row>
    <row r="155" spans="1:49" x14ac:dyDescent="0.25">
      <c r="A155" s="107"/>
      <c r="B155" s="93" t="s">
        <v>392</v>
      </c>
      <c r="C155" s="167" t="s">
        <v>393</v>
      </c>
      <c r="D155" s="168"/>
      <c r="E155" s="168"/>
      <c r="F155" s="168"/>
      <c r="G155" s="94">
        <v>0</v>
      </c>
      <c r="H155" s="94"/>
      <c r="I155" s="94">
        <v>0</v>
      </c>
      <c r="J155" s="169"/>
      <c r="K155" s="170"/>
      <c r="L155" s="171"/>
    </row>
    <row r="156" spans="1:49" ht="23.25" customHeight="1" x14ac:dyDescent="0.25">
      <c r="A156" s="107"/>
      <c r="B156" s="93" t="s">
        <v>227</v>
      </c>
      <c r="C156" s="167" t="s">
        <v>145</v>
      </c>
      <c r="D156" s="168"/>
      <c r="E156" s="168"/>
      <c r="F156" s="168"/>
      <c r="G156" s="94">
        <v>0</v>
      </c>
      <c r="H156" s="94"/>
      <c r="I156" s="94">
        <v>0</v>
      </c>
      <c r="J156" s="169"/>
      <c r="K156" s="170"/>
      <c r="L156" s="171"/>
    </row>
    <row r="157" spans="1:49" x14ac:dyDescent="0.25">
      <c r="A157" s="107"/>
      <c r="B157" s="93" t="s">
        <v>228</v>
      </c>
      <c r="C157" s="167" t="s">
        <v>146</v>
      </c>
      <c r="D157" s="168"/>
      <c r="E157" s="168"/>
      <c r="F157" s="168"/>
      <c r="G157" s="94">
        <v>0</v>
      </c>
      <c r="H157" s="94"/>
      <c r="I157" s="94">
        <v>0</v>
      </c>
      <c r="J157" s="169"/>
      <c r="K157" s="170"/>
      <c r="L157" s="171"/>
      <c r="M157" s="107"/>
      <c r="N157" s="107"/>
      <c r="O157" s="107"/>
      <c r="P157" s="107"/>
      <c r="Q157" s="107"/>
      <c r="R157" s="107"/>
      <c r="S157" s="107"/>
      <c r="T157" s="107"/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F157" s="107"/>
      <c r="AG157" s="107"/>
      <c r="AH157" s="107"/>
      <c r="AI157" s="107"/>
      <c r="AJ157" s="107"/>
    </row>
    <row r="158" spans="1:49" s="109" customFormat="1" ht="22.5" x14ac:dyDescent="0.25">
      <c r="A158" s="107"/>
      <c r="B158" s="105" t="s">
        <v>394</v>
      </c>
      <c r="C158" s="172" t="s">
        <v>395</v>
      </c>
      <c r="D158" s="173"/>
      <c r="E158" s="173"/>
      <c r="F158" s="173"/>
      <c r="G158" s="106">
        <v>274845</v>
      </c>
      <c r="H158" s="106"/>
      <c r="I158" s="106">
        <v>161835.76</v>
      </c>
      <c r="J158" s="174">
        <f t="shared" ref="J158:J163" si="3">I158/G158*100</f>
        <v>58.882555622259822</v>
      </c>
      <c r="K158" s="175"/>
      <c r="L158" s="176"/>
      <c r="M158" s="107"/>
      <c r="N158" s="107"/>
      <c r="O158" s="107"/>
      <c r="P158" s="107"/>
      <c r="Q158" s="107"/>
      <c r="R158" s="107"/>
      <c r="S158" s="107"/>
      <c r="T158" s="107"/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F158" s="107"/>
      <c r="AG158" s="107"/>
      <c r="AH158" s="107"/>
      <c r="AI158" s="107"/>
      <c r="AJ158" s="107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</row>
    <row r="159" spans="1:49" x14ac:dyDescent="0.25">
      <c r="A159" s="107"/>
      <c r="B159" s="100" t="s">
        <v>396</v>
      </c>
      <c r="C159" s="177" t="s">
        <v>397</v>
      </c>
      <c r="D159" s="178"/>
      <c r="E159" s="178"/>
      <c r="F159" s="178"/>
      <c r="G159" s="101">
        <v>245000</v>
      </c>
      <c r="H159" s="101"/>
      <c r="I159" s="101">
        <v>130322.1</v>
      </c>
      <c r="J159" s="179">
        <f t="shared" si="3"/>
        <v>53.192693877551022</v>
      </c>
      <c r="K159" s="180"/>
      <c r="L159" s="181"/>
      <c r="M159" s="107"/>
      <c r="N159" s="107"/>
      <c r="O159" s="107"/>
      <c r="P159" s="107"/>
      <c r="Q159" s="107"/>
      <c r="R159" s="107"/>
      <c r="S159" s="107"/>
      <c r="T159" s="107"/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F159" s="107"/>
      <c r="AG159" s="107"/>
      <c r="AH159" s="107"/>
      <c r="AI159" s="107"/>
      <c r="AJ159" s="107"/>
    </row>
    <row r="160" spans="1:49" x14ac:dyDescent="0.25">
      <c r="A160" s="107"/>
      <c r="B160" s="98" t="s">
        <v>398</v>
      </c>
      <c r="C160" s="182" t="s">
        <v>399</v>
      </c>
      <c r="D160" s="183"/>
      <c r="E160" s="183"/>
      <c r="F160" s="183"/>
      <c r="G160" s="99">
        <v>245000</v>
      </c>
      <c r="H160" s="99"/>
      <c r="I160" s="99">
        <v>130322.1</v>
      </c>
      <c r="J160" s="184">
        <f t="shared" si="3"/>
        <v>53.192693877551022</v>
      </c>
      <c r="K160" s="185"/>
      <c r="L160" s="186"/>
    </row>
    <row r="161" spans="1:12" x14ac:dyDescent="0.25">
      <c r="A161" s="107"/>
      <c r="B161" s="93" t="s">
        <v>206</v>
      </c>
      <c r="C161" s="167" t="s">
        <v>4</v>
      </c>
      <c r="D161" s="168"/>
      <c r="E161" s="168"/>
      <c r="F161" s="168"/>
      <c r="G161" s="94">
        <v>237045</v>
      </c>
      <c r="H161" s="94"/>
      <c r="I161" s="94">
        <v>122733.07</v>
      </c>
      <c r="J161" s="169">
        <f t="shared" si="3"/>
        <v>51.776274547026937</v>
      </c>
      <c r="K161" s="170"/>
      <c r="L161" s="171"/>
    </row>
    <row r="162" spans="1:12" x14ac:dyDescent="0.25">
      <c r="A162" s="107"/>
      <c r="B162" s="93" t="s">
        <v>242</v>
      </c>
      <c r="C162" s="167" t="s">
        <v>5</v>
      </c>
      <c r="D162" s="168"/>
      <c r="E162" s="168"/>
      <c r="F162" s="168"/>
      <c r="G162" s="94">
        <v>138960</v>
      </c>
      <c r="H162" s="94"/>
      <c r="I162" s="94">
        <v>73725.23</v>
      </c>
      <c r="J162" s="169">
        <f t="shared" si="3"/>
        <v>53.055001439263094</v>
      </c>
      <c r="K162" s="170"/>
      <c r="L162" s="171"/>
    </row>
    <row r="163" spans="1:12" x14ac:dyDescent="0.25">
      <c r="A163" s="107"/>
      <c r="B163" s="93" t="s">
        <v>243</v>
      </c>
      <c r="C163" s="167" t="s">
        <v>28</v>
      </c>
      <c r="D163" s="168"/>
      <c r="E163" s="168"/>
      <c r="F163" s="168"/>
      <c r="G163" s="94">
        <v>118506</v>
      </c>
      <c r="H163" s="94"/>
      <c r="I163" s="94">
        <v>63848.03</v>
      </c>
      <c r="J163" s="169">
        <f t="shared" si="3"/>
        <v>53.877466119858909</v>
      </c>
      <c r="K163" s="170"/>
      <c r="L163" s="171"/>
    </row>
    <row r="164" spans="1:12" x14ac:dyDescent="0.25">
      <c r="A164" s="107"/>
      <c r="B164" s="93" t="s">
        <v>251</v>
      </c>
      <c r="C164" s="167" t="s">
        <v>252</v>
      </c>
      <c r="D164" s="168"/>
      <c r="E164" s="168"/>
      <c r="F164" s="168"/>
      <c r="G164" s="94">
        <v>0</v>
      </c>
      <c r="H164" s="94"/>
      <c r="I164" s="94">
        <v>63848.03</v>
      </c>
      <c r="J164" s="169"/>
      <c r="K164" s="170"/>
      <c r="L164" s="171"/>
    </row>
    <row r="165" spans="1:12" x14ac:dyDescent="0.25">
      <c r="A165" s="107"/>
      <c r="B165" s="93" t="s">
        <v>254</v>
      </c>
      <c r="C165" s="167" t="s">
        <v>101</v>
      </c>
      <c r="D165" s="168"/>
      <c r="E165" s="168"/>
      <c r="F165" s="168"/>
      <c r="G165" s="94">
        <v>900</v>
      </c>
      <c r="H165" s="94"/>
      <c r="I165" s="94">
        <v>300</v>
      </c>
      <c r="J165" s="169">
        <f>I165/G165*100</f>
        <v>33.333333333333329</v>
      </c>
      <c r="K165" s="170"/>
      <c r="L165" s="171"/>
    </row>
    <row r="166" spans="1:12" x14ac:dyDescent="0.25">
      <c r="A166" s="107"/>
      <c r="B166" s="93" t="s">
        <v>255</v>
      </c>
      <c r="C166" s="167" t="s">
        <v>256</v>
      </c>
      <c r="D166" s="168"/>
      <c r="E166" s="168"/>
      <c r="F166" s="168"/>
      <c r="G166" s="94">
        <v>0</v>
      </c>
      <c r="H166" s="94"/>
      <c r="I166" s="94">
        <v>300</v>
      </c>
      <c r="J166" s="169"/>
      <c r="K166" s="170"/>
      <c r="L166" s="171"/>
    </row>
    <row r="167" spans="1:12" x14ac:dyDescent="0.25">
      <c r="A167" s="107"/>
      <c r="B167" s="93" t="s">
        <v>244</v>
      </c>
      <c r="C167" s="167" t="s">
        <v>102</v>
      </c>
      <c r="D167" s="168"/>
      <c r="E167" s="168"/>
      <c r="F167" s="168"/>
      <c r="G167" s="94">
        <v>19554</v>
      </c>
      <c r="H167" s="94"/>
      <c r="I167" s="94">
        <v>9577.2000000000007</v>
      </c>
      <c r="J167" s="169">
        <f>I167/G167*100</f>
        <v>48.978214176127651</v>
      </c>
      <c r="K167" s="170"/>
      <c r="L167" s="171"/>
    </row>
    <row r="168" spans="1:12" x14ac:dyDescent="0.25">
      <c r="A168" s="107"/>
      <c r="B168" s="93" t="s">
        <v>261</v>
      </c>
      <c r="C168" s="167" t="s">
        <v>103</v>
      </c>
      <c r="D168" s="168"/>
      <c r="E168" s="168"/>
      <c r="F168" s="168"/>
      <c r="G168" s="94">
        <v>0</v>
      </c>
      <c r="H168" s="94"/>
      <c r="I168" s="94">
        <v>9577.2000000000007</v>
      </c>
      <c r="J168" s="169"/>
      <c r="K168" s="170"/>
      <c r="L168" s="171"/>
    </row>
    <row r="169" spans="1:12" x14ac:dyDescent="0.25">
      <c r="A169" s="107"/>
      <c r="B169" s="93" t="s">
        <v>207</v>
      </c>
      <c r="C169" s="167" t="s">
        <v>14</v>
      </c>
      <c r="D169" s="168"/>
      <c r="E169" s="168"/>
      <c r="F169" s="168"/>
      <c r="G169" s="94">
        <v>95725</v>
      </c>
      <c r="H169" s="94"/>
      <c r="I169" s="94">
        <v>47892.92</v>
      </c>
      <c r="J169" s="169">
        <f>I169/G169*100</f>
        <v>50.031778532253846</v>
      </c>
      <c r="K169" s="170"/>
      <c r="L169" s="171"/>
    </row>
    <row r="170" spans="1:12" x14ac:dyDescent="0.25">
      <c r="A170" s="107"/>
      <c r="B170" s="93" t="s">
        <v>245</v>
      </c>
      <c r="C170" s="167" t="s">
        <v>30</v>
      </c>
      <c r="D170" s="168"/>
      <c r="E170" s="168"/>
      <c r="F170" s="168"/>
      <c r="G170" s="94">
        <v>1140</v>
      </c>
      <c r="H170" s="94"/>
      <c r="I170" s="94">
        <v>385</v>
      </c>
      <c r="J170" s="169">
        <f>I170/G170*100</f>
        <v>33.771929824561404</v>
      </c>
      <c r="K170" s="170"/>
      <c r="L170" s="171"/>
    </row>
    <row r="171" spans="1:12" x14ac:dyDescent="0.25">
      <c r="A171" s="107"/>
      <c r="B171" s="93" t="s">
        <v>270</v>
      </c>
      <c r="C171" s="167" t="s">
        <v>271</v>
      </c>
      <c r="D171" s="168"/>
      <c r="E171" s="168"/>
      <c r="F171" s="168"/>
      <c r="G171" s="94">
        <v>0</v>
      </c>
      <c r="H171" s="94"/>
      <c r="I171" s="94">
        <v>300</v>
      </c>
      <c r="J171" s="169"/>
      <c r="K171" s="170"/>
      <c r="L171" s="171"/>
    </row>
    <row r="172" spans="1:12" ht="21.75" customHeight="1" x14ac:dyDescent="0.25">
      <c r="A172" s="107"/>
      <c r="B172" s="93" t="s">
        <v>278</v>
      </c>
      <c r="C172" s="167" t="s">
        <v>279</v>
      </c>
      <c r="D172" s="168"/>
      <c r="E172" s="168"/>
      <c r="F172" s="168"/>
      <c r="G172" s="94">
        <v>0</v>
      </c>
      <c r="H172" s="94"/>
      <c r="I172" s="94">
        <v>85</v>
      </c>
      <c r="J172" s="169"/>
      <c r="K172" s="170"/>
      <c r="L172" s="171"/>
    </row>
    <row r="173" spans="1:12" x14ac:dyDescent="0.25">
      <c r="A173" s="107"/>
      <c r="B173" s="93" t="s">
        <v>246</v>
      </c>
      <c r="C173" s="167" t="s">
        <v>107</v>
      </c>
      <c r="D173" s="168"/>
      <c r="E173" s="168"/>
      <c r="F173" s="168"/>
      <c r="G173" s="94">
        <v>50620</v>
      </c>
      <c r="H173" s="94"/>
      <c r="I173" s="94">
        <v>24625.8</v>
      </c>
      <c r="J173" s="169">
        <f>I173/G173*100</f>
        <v>48.648360331884625</v>
      </c>
      <c r="K173" s="170"/>
      <c r="L173" s="171"/>
    </row>
    <row r="174" spans="1:12" x14ac:dyDescent="0.25">
      <c r="A174" s="107"/>
      <c r="B174" s="93" t="s">
        <v>281</v>
      </c>
      <c r="C174" s="167" t="s">
        <v>282</v>
      </c>
      <c r="D174" s="168"/>
      <c r="E174" s="168"/>
      <c r="F174" s="168"/>
      <c r="G174" s="94">
        <v>0</v>
      </c>
      <c r="H174" s="94"/>
      <c r="I174" s="94">
        <v>480</v>
      </c>
      <c r="J174" s="169"/>
      <c r="K174" s="170"/>
      <c r="L174" s="171"/>
    </row>
    <row r="175" spans="1:12" x14ac:dyDescent="0.25">
      <c r="A175" s="107"/>
      <c r="B175" s="93" t="s">
        <v>285</v>
      </c>
      <c r="C175" s="167" t="s">
        <v>286</v>
      </c>
      <c r="D175" s="168"/>
      <c r="E175" s="168"/>
      <c r="F175" s="168"/>
      <c r="G175" s="94">
        <v>0</v>
      </c>
      <c r="H175" s="94"/>
      <c r="I175" s="94">
        <v>655.03</v>
      </c>
      <c r="J175" s="169"/>
      <c r="K175" s="170"/>
      <c r="L175" s="171"/>
    </row>
    <row r="176" spans="1:12" x14ac:dyDescent="0.25">
      <c r="A176" s="107"/>
      <c r="B176" s="93" t="s">
        <v>400</v>
      </c>
      <c r="C176" s="167" t="s">
        <v>401</v>
      </c>
      <c r="D176" s="168"/>
      <c r="E176" s="168"/>
      <c r="F176" s="168"/>
      <c r="G176" s="94">
        <v>0</v>
      </c>
      <c r="H176" s="94"/>
      <c r="I176" s="94">
        <v>6468.85</v>
      </c>
      <c r="J176" s="169"/>
      <c r="K176" s="170"/>
      <c r="L176" s="171"/>
    </row>
    <row r="177" spans="1:12" x14ac:dyDescent="0.25">
      <c r="A177" s="107"/>
      <c r="B177" s="93" t="s">
        <v>293</v>
      </c>
      <c r="C177" s="167" t="s">
        <v>294</v>
      </c>
      <c r="D177" s="168"/>
      <c r="E177" s="168"/>
      <c r="F177" s="168"/>
      <c r="G177" s="94">
        <v>0</v>
      </c>
      <c r="H177" s="94"/>
      <c r="I177" s="94">
        <v>1000</v>
      </c>
      <c r="J177" s="169"/>
      <c r="K177" s="170"/>
      <c r="L177" s="171"/>
    </row>
    <row r="178" spans="1:12" x14ac:dyDescent="0.25">
      <c r="A178" s="107"/>
      <c r="B178" s="93" t="s">
        <v>295</v>
      </c>
      <c r="C178" s="167" t="s">
        <v>296</v>
      </c>
      <c r="D178" s="168"/>
      <c r="E178" s="168"/>
      <c r="F178" s="168"/>
      <c r="G178" s="94">
        <v>0</v>
      </c>
      <c r="H178" s="94"/>
      <c r="I178" s="94">
        <v>10920.08</v>
      </c>
      <c r="J178" s="169"/>
      <c r="K178" s="170"/>
      <c r="L178" s="171"/>
    </row>
    <row r="179" spans="1:12" ht="24.75" customHeight="1" x14ac:dyDescent="0.25">
      <c r="A179" s="107"/>
      <c r="B179" s="93" t="s">
        <v>299</v>
      </c>
      <c r="C179" s="167" t="s">
        <v>300</v>
      </c>
      <c r="D179" s="168"/>
      <c r="E179" s="168"/>
      <c r="F179" s="168"/>
      <c r="G179" s="94">
        <v>0</v>
      </c>
      <c r="H179" s="94"/>
      <c r="I179" s="94">
        <v>5101.84</v>
      </c>
      <c r="J179" s="169"/>
      <c r="K179" s="170"/>
      <c r="L179" s="171"/>
    </row>
    <row r="180" spans="1:12" x14ac:dyDescent="0.25">
      <c r="A180" s="107"/>
      <c r="B180" s="93" t="s">
        <v>208</v>
      </c>
      <c r="C180" s="167" t="s">
        <v>113</v>
      </c>
      <c r="D180" s="168"/>
      <c r="E180" s="168"/>
      <c r="F180" s="168"/>
      <c r="G180" s="94">
        <v>32305</v>
      </c>
      <c r="H180" s="94"/>
      <c r="I180" s="94">
        <v>17157.830000000002</v>
      </c>
      <c r="J180" s="169">
        <f>I180/G180*100</f>
        <v>53.111995047206321</v>
      </c>
      <c r="K180" s="170"/>
      <c r="L180" s="171"/>
    </row>
    <row r="181" spans="1:12" ht="22.5" customHeight="1" x14ac:dyDescent="0.25">
      <c r="A181" s="107"/>
      <c r="B181" s="93" t="s">
        <v>209</v>
      </c>
      <c r="C181" s="167" t="s">
        <v>210</v>
      </c>
      <c r="D181" s="168"/>
      <c r="E181" s="168"/>
      <c r="F181" s="168"/>
      <c r="G181" s="94">
        <v>0</v>
      </c>
      <c r="H181" s="94"/>
      <c r="I181" s="94">
        <v>7053</v>
      </c>
      <c r="J181" s="169"/>
      <c r="K181" s="170"/>
      <c r="L181" s="171"/>
    </row>
    <row r="182" spans="1:12" x14ac:dyDescent="0.25">
      <c r="A182" s="107"/>
      <c r="B182" s="93" t="s">
        <v>321</v>
      </c>
      <c r="C182" s="167" t="s">
        <v>322</v>
      </c>
      <c r="D182" s="168"/>
      <c r="E182" s="168"/>
      <c r="F182" s="168"/>
      <c r="G182" s="94">
        <v>0</v>
      </c>
      <c r="H182" s="94"/>
      <c r="I182" s="94">
        <v>1307.1300000000001</v>
      </c>
      <c r="J182" s="169"/>
      <c r="K182" s="170"/>
      <c r="L182" s="171"/>
    </row>
    <row r="183" spans="1:12" x14ac:dyDescent="0.25">
      <c r="A183" s="107"/>
      <c r="B183" s="93" t="s">
        <v>323</v>
      </c>
      <c r="C183" s="167" t="s">
        <v>324</v>
      </c>
      <c r="D183" s="168"/>
      <c r="E183" s="168"/>
      <c r="F183" s="168"/>
      <c r="G183" s="94">
        <v>0</v>
      </c>
      <c r="H183" s="94"/>
      <c r="I183" s="94">
        <v>1147.8399999999999</v>
      </c>
      <c r="J183" s="169"/>
      <c r="K183" s="170"/>
      <c r="L183" s="171"/>
    </row>
    <row r="184" spans="1:12" x14ac:dyDescent="0.25">
      <c r="A184" s="107"/>
      <c r="B184" s="93" t="s">
        <v>325</v>
      </c>
      <c r="C184" s="167" t="s">
        <v>326</v>
      </c>
      <c r="D184" s="168"/>
      <c r="E184" s="168"/>
      <c r="F184" s="168"/>
      <c r="G184" s="94">
        <v>0</v>
      </c>
      <c r="H184" s="94"/>
      <c r="I184" s="94">
        <v>271.37</v>
      </c>
      <c r="J184" s="169"/>
      <c r="K184" s="170"/>
      <c r="L184" s="171"/>
    </row>
    <row r="185" spans="1:12" x14ac:dyDescent="0.25">
      <c r="A185" s="107"/>
      <c r="B185" s="93" t="s">
        <v>327</v>
      </c>
      <c r="C185" s="167" t="s">
        <v>328</v>
      </c>
      <c r="D185" s="168"/>
      <c r="E185" s="168"/>
      <c r="F185" s="168"/>
      <c r="G185" s="94">
        <v>0</v>
      </c>
      <c r="H185" s="94"/>
      <c r="I185" s="94">
        <v>914.95</v>
      </c>
      <c r="J185" s="169"/>
      <c r="K185" s="170"/>
      <c r="L185" s="171"/>
    </row>
    <row r="186" spans="1:12" x14ac:dyDescent="0.25">
      <c r="A186" s="107"/>
      <c r="B186" s="93" t="s">
        <v>339</v>
      </c>
      <c r="C186" s="167" t="s">
        <v>340</v>
      </c>
      <c r="D186" s="168"/>
      <c r="E186" s="168"/>
      <c r="F186" s="168"/>
      <c r="G186" s="94">
        <v>0</v>
      </c>
      <c r="H186" s="94"/>
      <c r="I186" s="94">
        <v>5786.26</v>
      </c>
      <c r="J186" s="169"/>
      <c r="K186" s="170"/>
      <c r="L186" s="171"/>
    </row>
    <row r="187" spans="1:12" x14ac:dyDescent="0.25">
      <c r="A187" s="107"/>
      <c r="B187" s="93" t="s">
        <v>343</v>
      </c>
      <c r="C187" s="167" t="s">
        <v>344</v>
      </c>
      <c r="D187" s="168"/>
      <c r="E187" s="168"/>
      <c r="F187" s="168"/>
      <c r="G187" s="94">
        <v>0</v>
      </c>
      <c r="H187" s="94"/>
      <c r="I187" s="94">
        <v>677.28</v>
      </c>
      <c r="J187" s="169"/>
      <c r="K187" s="170"/>
      <c r="L187" s="171"/>
    </row>
    <row r="188" spans="1:12" x14ac:dyDescent="0.25">
      <c r="A188" s="107"/>
      <c r="B188" s="93" t="s">
        <v>351</v>
      </c>
      <c r="C188" s="167" t="s">
        <v>123</v>
      </c>
      <c r="D188" s="168"/>
      <c r="E188" s="168"/>
      <c r="F188" s="168"/>
      <c r="G188" s="94">
        <v>11660</v>
      </c>
      <c r="H188" s="94"/>
      <c r="I188" s="94">
        <v>5724.29</v>
      </c>
      <c r="J188" s="169"/>
      <c r="K188" s="170"/>
      <c r="L188" s="171"/>
    </row>
    <row r="189" spans="1:12" x14ac:dyDescent="0.25">
      <c r="A189" s="107"/>
      <c r="B189" s="93" t="s">
        <v>402</v>
      </c>
      <c r="C189" s="167" t="s">
        <v>403</v>
      </c>
      <c r="D189" s="168"/>
      <c r="E189" s="168"/>
      <c r="F189" s="168"/>
      <c r="G189" s="94">
        <v>0</v>
      </c>
      <c r="H189" s="94"/>
      <c r="I189" s="94">
        <v>4399.34</v>
      </c>
      <c r="J189" s="169"/>
      <c r="K189" s="170"/>
      <c r="L189" s="171"/>
    </row>
    <row r="190" spans="1:12" x14ac:dyDescent="0.25">
      <c r="A190" s="107"/>
      <c r="B190" s="93" t="s">
        <v>356</v>
      </c>
      <c r="C190" s="167" t="s">
        <v>357</v>
      </c>
      <c r="D190" s="168"/>
      <c r="E190" s="168"/>
      <c r="F190" s="168"/>
      <c r="G190" s="94">
        <v>0</v>
      </c>
      <c r="H190" s="94"/>
      <c r="I190" s="94">
        <v>437.17</v>
      </c>
      <c r="J190" s="169"/>
      <c r="K190" s="170"/>
      <c r="L190" s="171"/>
    </row>
    <row r="191" spans="1:12" x14ac:dyDescent="0.25">
      <c r="A191" s="107"/>
      <c r="B191" s="93" t="s">
        <v>404</v>
      </c>
      <c r="C191" s="167" t="s">
        <v>126</v>
      </c>
      <c r="D191" s="168"/>
      <c r="E191" s="168"/>
      <c r="F191" s="168"/>
      <c r="G191" s="94">
        <v>0</v>
      </c>
      <c r="H191" s="94"/>
      <c r="I191" s="94">
        <v>487.78</v>
      </c>
      <c r="J191" s="169"/>
      <c r="K191" s="170"/>
      <c r="L191" s="171"/>
    </row>
    <row r="192" spans="1:12" x14ac:dyDescent="0.25">
      <c r="A192" s="107"/>
      <c r="B192" s="93" t="s">
        <v>368</v>
      </c>
      <c r="C192" s="167" t="s">
        <v>129</v>
      </c>
      <c r="D192" s="168"/>
      <c r="E192" s="168"/>
      <c r="F192" s="168"/>
      <c r="G192" s="94">
        <v>0</v>
      </c>
      <c r="H192" s="94"/>
      <c r="I192" s="94">
        <v>400</v>
      </c>
      <c r="J192" s="169"/>
      <c r="K192" s="170"/>
      <c r="L192" s="171"/>
    </row>
    <row r="193" spans="1:12" x14ac:dyDescent="0.25">
      <c r="A193" s="107"/>
      <c r="B193" s="93" t="s">
        <v>369</v>
      </c>
      <c r="C193" s="167" t="s">
        <v>133</v>
      </c>
      <c r="D193" s="168"/>
      <c r="E193" s="168"/>
      <c r="F193" s="168"/>
      <c r="G193" s="94">
        <v>0</v>
      </c>
      <c r="H193" s="94"/>
      <c r="I193" s="94">
        <v>0</v>
      </c>
      <c r="J193" s="169"/>
      <c r="K193" s="170"/>
      <c r="L193" s="171"/>
    </row>
    <row r="194" spans="1:12" x14ac:dyDescent="0.25">
      <c r="A194" s="107"/>
      <c r="B194" s="93" t="s">
        <v>370</v>
      </c>
      <c r="C194" s="167" t="s">
        <v>130</v>
      </c>
      <c r="D194" s="168"/>
      <c r="E194" s="168"/>
      <c r="F194" s="168"/>
      <c r="G194" s="94">
        <v>0</v>
      </c>
      <c r="H194" s="94"/>
      <c r="I194" s="94">
        <v>0</v>
      </c>
      <c r="J194" s="169"/>
      <c r="K194" s="170"/>
      <c r="L194" s="171"/>
    </row>
    <row r="195" spans="1:12" ht="24.75" customHeight="1" x14ac:dyDescent="0.25">
      <c r="A195" s="107"/>
      <c r="B195" s="93" t="s">
        <v>405</v>
      </c>
      <c r="C195" s="167" t="s">
        <v>406</v>
      </c>
      <c r="D195" s="168"/>
      <c r="E195" s="168"/>
      <c r="F195" s="168"/>
      <c r="G195" s="94">
        <v>0</v>
      </c>
      <c r="H195" s="94"/>
      <c r="I195" s="94">
        <v>0</v>
      </c>
      <c r="J195" s="169"/>
      <c r="K195" s="170"/>
      <c r="L195" s="171"/>
    </row>
    <row r="196" spans="1:12" x14ac:dyDescent="0.25">
      <c r="A196" s="107"/>
      <c r="B196" s="93" t="s">
        <v>407</v>
      </c>
      <c r="C196" s="167" t="s">
        <v>408</v>
      </c>
      <c r="D196" s="168"/>
      <c r="E196" s="168"/>
      <c r="F196" s="168"/>
      <c r="G196" s="94">
        <v>0</v>
      </c>
      <c r="H196" s="94"/>
      <c r="I196" s="94">
        <v>0</v>
      </c>
      <c r="J196" s="169"/>
      <c r="K196" s="170"/>
      <c r="L196" s="171"/>
    </row>
    <row r="197" spans="1:12" ht="25.5" customHeight="1" x14ac:dyDescent="0.25">
      <c r="A197" s="107"/>
      <c r="B197" s="93" t="s">
        <v>379</v>
      </c>
      <c r="C197" s="167" t="s">
        <v>380</v>
      </c>
      <c r="D197" s="168"/>
      <c r="E197" s="168"/>
      <c r="F197" s="168"/>
      <c r="G197" s="94">
        <v>1860</v>
      </c>
      <c r="H197" s="94"/>
      <c r="I197" s="94">
        <v>1114.92</v>
      </c>
      <c r="J197" s="169">
        <f>I197/G197*100</f>
        <v>59.941935483870964</v>
      </c>
      <c r="K197" s="170"/>
      <c r="L197" s="171"/>
    </row>
    <row r="198" spans="1:12" ht="24" customHeight="1" x14ac:dyDescent="0.25">
      <c r="A198" s="107"/>
      <c r="B198" s="93" t="s">
        <v>381</v>
      </c>
      <c r="C198" s="167" t="s">
        <v>382</v>
      </c>
      <c r="D198" s="168"/>
      <c r="E198" s="168"/>
      <c r="F198" s="168"/>
      <c r="G198" s="94">
        <v>1860</v>
      </c>
      <c r="H198" s="94"/>
      <c r="I198" s="94">
        <v>1114.92</v>
      </c>
      <c r="J198" s="169">
        <f>I198/G198*100</f>
        <v>59.941935483870964</v>
      </c>
      <c r="K198" s="170"/>
      <c r="L198" s="171"/>
    </row>
    <row r="199" spans="1:12" x14ac:dyDescent="0.25">
      <c r="A199" s="107"/>
      <c r="B199" s="93" t="s">
        <v>383</v>
      </c>
      <c r="C199" s="167" t="s">
        <v>135</v>
      </c>
      <c r="D199" s="168"/>
      <c r="E199" s="168"/>
      <c r="F199" s="168"/>
      <c r="G199" s="94">
        <v>0</v>
      </c>
      <c r="H199" s="94"/>
      <c r="I199" s="94">
        <v>1114.92</v>
      </c>
      <c r="J199" s="169"/>
      <c r="K199" s="170"/>
      <c r="L199" s="171"/>
    </row>
    <row r="200" spans="1:12" x14ac:dyDescent="0.25">
      <c r="A200" s="107"/>
      <c r="B200" s="93" t="s">
        <v>384</v>
      </c>
      <c r="C200" s="167" t="s">
        <v>143</v>
      </c>
      <c r="D200" s="168"/>
      <c r="E200" s="168"/>
      <c r="F200" s="168"/>
      <c r="G200" s="94">
        <v>500</v>
      </c>
      <c r="H200" s="94"/>
      <c r="I200" s="94">
        <v>0</v>
      </c>
      <c r="J200" s="169">
        <f>I200/G200*100</f>
        <v>0</v>
      </c>
      <c r="K200" s="170"/>
      <c r="L200" s="171"/>
    </row>
    <row r="201" spans="1:12" x14ac:dyDescent="0.25">
      <c r="A201" s="107"/>
      <c r="B201" s="93" t="s">
        <v>409</v>
      </c>
      <c r="C201" s="167" t="s">
        <v>93</v>
      </c>
      <c r="D201" s="168"/>
      <c r="E201" s="168"/>
      <c r="F201" s="168"/>
      <c r="G201" s="94">
        <v>500</v>
      </c>
      <c r="H201" s="94"/>
      <c r="I201" s="94">
        <v>0</v>
      </c>
      <c r="J201" s="169">
        <f>I201/G201*100</f>
        <v>0</v>
      </c>
      <c r="K201" s="170"/>
      <c r="L201" s="171"/>
    </row>
    <row r="202" spans="1:12" x14ac:dyDescent="0.25">
      <c r="A202" s="107"/>
      <c r="B202" s="93" t="s">
        <v>217</v>
      </c>
      <c r="C202" s="167" t="s">
        <v>6</v>
      </c>
      <c r="D202" s="168"/>
      <c r="E202" s="168"/>
      <c r="F202" s="168"/>
      <c r="G202" s="94">
        <v>7955</v>
      </c>
      <c r="H202" s="94"/>
      <c r="I202" s="94">
        <v>7589.03</v>
      </c>
      <c r="J202" s="169">
        <f>I202/G202*100</f>
        <v>95.399497171590184</v>
      </c>
      <c r="K202" s="170"/>
      <c r="L202" s="171"/>
    </row>
    <row r="203" spans="1:12" x14ac:dyDescent="0.25">
      <c r="A203" s="107"/>
      <c r="B203" s="93" t="s">
        <v>218</v>
      </c>
      <c r="C203" s="167" t="s">
        <v>219</v>
      </c>
      <c r="D203" s="168"/>
      <c r="E203" s="168"/>
      <c r="F203" s="168"/>
      <c r="G203" s="94">
        <v>7955</v>
      </c>
      <c r="H203" s="94"/>
      <c r="I203" s="94">
        <v>7589.03</v>
      </c>
      <c r="J203" s="169">
        <f>I203/G203*100</f>
        <v>95.399497171590184</v>
      </c>
      <c r="K203" s="170"/>
      <c r="L203" s="171"/>
    </row>
    <row r="204" spans="1:12" x14ac:dyDescent="0.25">
      <c r="A204" s="107"/>
      <c r="B204" s="93" t="s">
        <v>387</v>
      </c>
      <c r="C204" s="167" t="s">
        <v>136</v>
      </c>
      <c r="D204" s="168"/>
      <c r="E204" s="168"/>
      <c r="F204" s="168"/>
      <c r="G204" s="94">
        <v>0</v>
      </c>
      <c r="H204" s="94"/>
      <c r="I204" s="94">
        <v>0</v>
      </c>
      <c r="J204" s="169"/>
      <c r="K204" s="170"/>
      <c r="L204" s="171"/>
    </row>
    <row r="205" spans="1:12" x14ac:dyDescent="0.25">
      <c r="A205" s="107"/>
      <c r="B205" s="93" t="s">
        <v>220</v>
      </c>
      <c r="C205" s="167" t="s">
        <v>137</v>
      </c>
      <c r="D205" s="168"/>
      <c r="E205" s="168"/>
      <c r="F205" s="168"/>
      <c r="G205" s="94">
        <v>7955</v>
      </c>
      <c r="H205" s="94"/>
      <c r="I205" s="94">
        <v>7589.03</v>
      </c>
      <c r="J205" s="169">
        <f>I205/G205*100</f>
        <v>95.399497171590184</v>
      </c>
      <c r="K205" s="170"/>
      <c r="L205" s="171"/>
    </row>
    <row r="206" spans="1:12" x14ac:dyDescent="0.25">
      <c r="A206" s="107"/>
      <c r="B206" s="93" t="s">
        <v>221</v>
      </c>
      <c r="C206" s="167" t="s">
        <v>222</v>
      </c>
      <c r="D206" s="168"/>
      <c r="E206" s="168"/>
      <c r="F206" s="168"/>
      <c r="G206" s="94">
        <v>0</v>
      </c>
      <c r="H206" s="94"/>
      <c r="I206" s="94">
        <v>7589.03</v>
      </c>
      <c r="J206" s="169"/>
      <c r="K206" s="170"/>
      <c r="L206" s="171"/>
    </row>
    <row r="207" spans="1:12" x14ac:dyDescent="0.25">
      <c r="A207" s="107"/>
      <c r="B207" s="93" t="s">
        <v>223</v>
      </c>
      <c r="C207" s="167" t="s">
        <v>224</v>
      </c>
      <c r="D207" s="168"/>
      <c r="E207" s="168"/>
      <c r="F207" s="168"/>
      <c r="G207" s="94">
        <v>0</v>
      </c>
      <c r="H207" s="94"/>
      <c r="I207" s="94">
        <v>0</v>
      </c>
      <c r="J207" s="169"/>
      <c r="K207" s="170"/>
      <c r="L207" s="171"/>
    </row>
    <row r="208" spans="1:12" x14ac:dyDescent="0.25">
      <c r="A208" s="107"/>
      <c r="B208" s="93" t="s">
        <v>227</v>
      </c>
      <c r="C208" s="167" t="s">
        <v>145</v>
      </c>
      <c r="D208" s="168"/>
      <c r="E208" s="168"/>
      <c r="F208" s="168"/>
      <c r="G208" s="94">
        <v>0</v>
      </c>
      <c r="H208" s="94"/>
      <c r="I208" s="94">
        <v>0</v>
      </c>
      <c r="J208" s="169"/>
      <c r="K208" s="170"/>
      <c r="L208" s="171"/>
    </row>
    <row r="209" spans="1:12" x14ac:dyDescent="0.25">
      <c r="A209" s="107"/>
      <c r="B209" s="93" t="s">
        <v>228</v>
      </c>
      <c r="C209" s="167" t="s">
        <v>146</v>
      </c>
      <c r="D209" s="168"/>
      <c r="E209" s="168"/>
      <c r="F209" s="168"/>
      <c r="G209" s="94">
        <v>0</v>
      </c>
      <c r="H209" s="94"/>
      <c r="I209" s="94">
        <v>0</v>
      </c>
      <c r="J209" s="169"/>
      <c r="K209" s="170"/>
      <c r="L209" s="171"/>
    </row>
    <row r="210" spans="1:12" x14ac:dyDescent="0.25">
      <c r="A210" s="107"/>
      <c r="B210" s="93" t="s">
        <v>410</v>
      </c>
      <c r="C210" s="167" t="s">
        <v>11</v>
      </c>
      <c r="D210" s="168"/>
      <c r="E210" s="168"/>
      <c r="F210" s="168"/>
      <c r="G210" s="94">
        <v>0</v>
      </c>
      <c r="H210" s="94"/>
      <c r="I210" s="94">
        <v>0</v>
      </c>
      <c r="J210" s="169"/>
      <c r="K210" s="170"/>
      <c r="L210" s="171"/>
    </row>
    <row r="211" spans="1:12" x14ac:dyDescent="0.25">
      <c r="A211" s="107"/>
      <c r="B211" s="93" t="s">
        <v>411</v>
      </c>
      <c r="C211" s="167" t="s">
        <v>16</v>
      </c>
      <c r="D211" s="168"/>
      <c r="E211" s="168"/>
      <c r="F211" s="168"/>
      <c r="G211" s="94">
        <v>0</v>
      </c>
      <c r="H211" s="94"/>
      <c r="I211" s="94">
        <v>0</v>
      </c>
      <c r="J211" s="169"/>
      <c r="K211" s="170"/>
      <c r="L211" s="171"/>
    </row>
    <row r="212" spans="1:12" x14ac:dyDescent="0.25">
      <c r="A212" s="107"/>
      <c r="B212" s="93" t="s">
        <v>412</v>
      </c>
      <c r="C212" s="167" t="s">
        <v>413</v>
      </c>
      <c r="D212" s="168"/>
      <c r="E212" s="168"/>
      <c r="F212" s="168"/>
      <c r="G212" s="94">
        <v>0</v>
      </c>
      <c r="H212" s="94"/>
      <c r="I212" s="94">
        <v>0</v>
      </c>
      <c r="J212" s="169"/>
      <c r="K212" s="170"/>
      <c r="L212" s="171"/>
    </row>
    <row r="213" spans="1:12" x14ac:dyDescent="0.25">
      <c r="A213" s="107"/>
      <c r="B213" s="100" t="s">
        <v>202</v>
      </c>
      <c r="C213" s="177" t="s">
        <v>203</v>
      </c>
      <c r="D213" s="178"/>
      <c r="E213" s="178"/>
      <c r="F213" s="178"/>
      <c r="G213" s="101">
        <v>0</v>
      </c>
      <c r="H213" s="101"/>
      <c r="I213" s="101">
        <v>0</v>
      </c>
      <c r="J213" s="179"/>
      <c r="K213" s="180"/>
      <c r="L213" s="181"/>
    </row>
    <row r="214" spans="1:12" x14ac:dyDescent="0.25">
      <c r="A214" s="107"/>
      <c r="B214" s="98" t="s">
        <v>249</v>
      </c>
      <c r="C214" s="182" t="s">
        <v>250</v>
      </c>
      <c r="D214" s="183"/>
      <c r="E214" s="183"/>
      <c r="F214" s="183"/>
      <c r="G214" s="99">
        <v>0</v>
      </c>
      <c r="H214" s="99"/>
      <c r="I214" s="99">
        <v>0</v>
      </c>
      <c r="J214" s="184"/>
      <c r="K214" s="185"/>
      <c r="L214" s="186"/>
    </row>
    <row r="215" spans="1:12" x14ac:dyDescent="0.25">
      <c r="A215" s="107"/>
      <c r="B215" s="93" t="s">
        <v>206</v>
      </c>
      <c r="C215" s="167" t="s">
        <v>4</v>
      </c>
      <c r="D215" s="168"/>
      <c r="E215" s="168"/>
      <c r="F215" s="168"/>
      <c r="G215" s="94">
        <v>0</v>
      </c>
      <c r="H215" s="94"/>
      <c r="I215" s="94">
        <v>0</v>
      </c>
      <c r="J215" s="187"/>
      <c r="K215" s="188"/>
      <c r="L215" s="189"/>
    </row>
    <row r="216" spans="1:12" x14ac:dyDescent="0.25">
      <c r="A216" s="107"/>
      <c r="B216" s="93" t="s">
        <v>207</v>
      </c>
      <c r="C216" s="167" t="s">
        <v>14</v>
      </c>
      <c r="D216" s="168"/>
      <c r="E216" s="168"/>
      <c r="F216" s="168"/>
      <c r="G216" s="94">
        <v>0</v>
      </c>
      <c r="H216" s="94"/>
      <c r="I216" s="94">
        <v>0</v>
      </c>
      <c r="J216" s="187"/>
      <c r="K216" s="188"/>
      <c r="L216" s="189"/>
    </row>
    <row r="217" spans="1:12" x14ac:dyDescent="0.25">
      <c r="A217" s="107"/>
      <c r="B217" s="93" t="s">
        <v>246</v>
      </c>
      <c r="C217" s="167" t="s">
        <v>107</v>
      </c>
      <c r="D217" s="168"/>
      <c r="E217" s="168"/>
      <c r="F217" s="168"/>
      <c r="G217" s="94">
        <v>0</v>
      </c>
      <c r="H217" s="94"/>
      <c r="I217" s="94">
        <v>0</v>
      </c>
      <c r="J217" s="187"/>
      <c r="K217" s="188"/>
      <c r="L217" s="189"/>
    </row>
    <row r="218" spans="1:12" x14ac:dyDescent="0.25">
      <c r="A218" s="107"/>
      <c r="B218" s="100" t="s">
        <v>414</v>
      </c>
      <c r="C218" s="177" t="s">
        <v>415</v>
      </c>
      <c r="D218" s="178"/>
      <c r="E218" s="178"/>
      <c r="F218" s="178"/>
      <c r="G218" s="101">
        <v>26845</v>
      </c>
      <c r="H218" s="101"/>
      <c r="I218" s="101">
        <v>30913.66</v>
      </c>
      <c r="J218" s="179">
        <f>I218/G218*100</f>
        <v>115.15611845781338</v>
      </c>
      <c r="K218" s="180"/>
      <c r="L218" s="181"/>
    </row>
    <row r="219" spans="1:12" x14ac:dyDescent="0.25">
      <c r="A219" s="107"/>
      <c r="B219" s="98" t="s">
        <v>416</v>
      </c>
      <c r="C219" s="182" t="s">
        <v>417</v>
      </c>
      <c r="D219" s="183"/>
      <c r="E219" s="183"/>
      <c r="F219" s="183"/>
      <c r="G219" s="99">
        <v>26845</v>
      </c>
      <c r="H219" s="99"/>
      <c r="I219" s="99">
        <v>30913.66</v>
      </c>
      <c r="J219" s="184">
        <f>I219/G219*100</f>
        <v>115.15611845781338</v>
      </c>
      <c r="K219" s="185"/>
      <c r="L219" s="186"/>
    </row>
    <row r="220" spans="1:12" x14ac:dyDescent="0.25">
      <c r="A220" s="107"/>
      <c r="B220" s="93" t="s">
        <v>206</v>
      </c>
      <c r="C220" s="167" t="s">
        <v>4</v>
      </c>
      <c r="D220" s="168"/>
      <c r="E220" s="168"/>
      <c r="F220" s="168"/>
      <c r="G220" s="94">
        <v>12545</v>
      </c>
      <c r="H220" s="94"/>
      <c r="I220" s="94">
        <v>6613.66</v>
      </c>
      <c r="J220" s="169">
        <f>I220/G220*100</f>
        <v>52.719489836588288</v>
      </c>
      <c r="K220" s="170"/>
      <c r="L220" s="171"/>
    </row>
    <row r="221" spans="1:12" x14ac:dyDescent="0.25">
      <c r="A221" s="107"/>
      <c r="B221" s="93" t="s">
        <v>242</v>
      </c>
      <c r="C221" s="167" t="s">
        <v>5</v>
      </c>
      <c r="D221" s="168"/>
      <c r="E221" s="168"/>
      <c r="F221" s="168"/>
      <c r="G221" s="94">
        <v>2987</v>
      </c>
      <c r="H221" s="94"/>
      <c r="I221" s="94">
        <v>1501.8</v>
      </c>
      <c r="J221" s="169">
        <f>I221/G221*100</f>
        <v>50.277870773351182</v>
      </c>
      <c r="K221" s="170"/>
      <c r="L221" s="171"/>
    </row>
    <row r="222" spans="1:12" x14ac:dyDescent="0.25">
      <c r="A222" s="107"/>
      <c r="B222" s="93" t="s">
        <v>243</v>
      </c>
      <c r="C222" s="167" t="s">
        <v>28</v>
      </c>
      <c r="D222" s="168"/>
      <c r="E222" s="168"/>
      <c r="F222" s="168"/>
      <c r="G222" s="94">
        <v>2564</v>
      </c>
      <c r="H222" s="94"/>
      <c r="I222" s="94">
        <v>1289.0999999999999</v>
      </c>
      <c r="J222" s="169">
        <f>I222/G222*100</f>
        <v>50.276911076443056</v>
      </c>
      <c r="K222" s="170"/>
      <c r="L222" s="171"/>
    </row>
    <row r="223" spans="1:12" x14ac:dyDescent="0.25">
      <c r="A223" s="107"/>
      <c r="B223" s="93" t="s">
        <v>251</v>
      </c>
      <c r="C223" s="167" t="s">
        <v>252</v>
      </c>
      <c r="D223" s="168"/>
      <c r="E223" s="168"/>
      <c r="F223" s="168"/>
      <c r="G223" s="94">
        <v>0</v>
      </c>
      <c r="H223" s="94"/>
      <c r="I223" s="94">
        <v>1289.0999999999999</v>
      </c>
      <c r="J223" s="169"/>
      <c r="K223" s="170"/>
      <c r="L223" s="171"/>
    </row>
    <row r="224" spans="1:12" x14ac:dyDescent="0.25">
      <c r="A224" s="107"/>
      <c r="B224" s="93" t="s">
        <v>244</v>
      </c>
      <c r="C224" s="167" t="s">
        <v>102</v>
      </c>
      <c r="D224" s="168"/>
      <c r="E224" s="168"/>
      <c r="F224" s="168"/>
      <c r="G224" s="94">
        <v>423</v>
      </c>
      <c r="H224" s="94"/>
      <c r="I224" s="94">
        <v>212.7</v>
      </c>
      <c r="J224" s="169">
        <f>I224/G224*100</f>
        <v>50.283687943262414</v>
      </c>
      <c r="K224" s="170"/>
      <c r="L224" s="171"/>
    </row>
    <row r="225" spans="1:12" x14ac:dyDescent="0.25">
      <c r="A225" s="107"/>
      <c r="B225" s="93" t="s">
        <v>261</v>
      </c>
      <c r="C225" s="167" t="s">
        <v>103</v>
      </c>
      <c r="D225" s="168"/>
      <c r="E225" s="168"/>
      <c r="F225" s="168"/>
      <c r="G225" s="94">
        <v>0</v>
      </c>
      <c r="H225" s="94"/>
      <c r="I225" s="94">
        <v>212.7</v>
      </c>
      <c r="J225" s="169"/>
      <c r="K225" s="170"/>
      <c r="L225" s="171"/>
    </row>
    <row r="226" spans="1:12" x14ac:dyDescent="0.25">
      <c r="A226" s="107"/>
      <c r="B226" s="93" t="s">
        <v>207</v>
      </c>
      <c r="C226" s="167" t="s">
        <v>14</v>
      </c>
      <c r="D226" s="168"/>
      <c r="E226" s="168"/>
      <c r="F226" s="168"/>
      <c r="G226" s="94">
        <v>9558</v>
      </c>
      <c r="H226" s="94"/>
      <c r="I226" s="94">
        <v>5111.8599999999997</v>
      </c>
      <c r="J226" s="169">
        <f>I226/G226*100</f>
        <v>53.48252772546558</v>
      </c>
      <c r="K226" s="170"/>
      <c r="L226" s="171"/>
    </row>
    <row r="227" spans="1:12" x14ac:dyDescent="0.25">
      <c r="A227" s="107"/>
      <c r="B227" s="93" t="s">
        <v>245</v>
      </c>
      <c r="C227" s="167" t="s">
        <v>30</v>
      </c>
      <c r="D227" s="168"/>
      <c r="E227" s="168"/>
      <c r="F227" s="168"/>
      <c r="G227" s="94">
        <v>500</v>
      </c>
      <c r="H227" s="94"/>
      <c r="I227" s="94">
        <v>500</v>
      </c>
      <c r="J227" s="169">
        <f>I227/G227*100</f>
        <v>100</v>
      </c>
      <c r="K227" s="170"/>
      <c r="L227" s="171"/>
    </row>
    <row r="228" spans="1:12" x14ac:dyDescent="0.25">
      <c r="A228" s="107"/>
      <c r="B228" s="93" t="s">
        <v>274</v>
      </c>
      <c r="C228" s="167" t="s">
        <v>275</v>
      </c>
      <c r="D228" s="168"/>
      <c r="E228" s="168"/>
      <c r="F228" s="168"/>
      <c r="G228" s="94">
        <v>0</v>
      </c>
      <c r="H228" s="94"/>
      <c r="I228" s="94">
        <v>500</v>
      </c>
      <c r="J228" s="169"/>
      <c r="K228" s="170"/>
      <c r="L228" s="171"/>
    </row>
    <row r="229" spans="1:12" x14ac:dyDescent="0.25">
      <c r="A229" s="107"/>
      <c r="B229" s="93" t="s">
        <v>246</v>
      </c>
      <c r="C229" s="167" t="s">
        <v>107</v>
      </c>
      <c r="D229" s="168"/>
      <c r="E229" s="168"/>
      <c r="F229" s="168"/>
      <c r="G229" s="94">
        <v>0</v>
      </c>
      <c r="H229" s="94"/>
      <c r="I229" s="94">
        <v>0</v>
      </c>
      <c r="J229" s="169"/>
      <c r="K229" s="170"/>
      <c r="L229" s="171"/>
    </row>
    <row r="230" spans="1:12" x14ac:dyDescent="0.25">
      <c r="A230" s="107"/>
      <c r="B230" s="93" t="s">
        <v>208</v>
      </c>
      <c r="C230" s="167" t="s">
        <v>113</v>
      </c>
      <c r="D230" s="168"/>
      <c r="E230" s="168"/>
      <c r="F230" s="168"/>
      <c r="G230" s="94">
        <v>9058</v>
      </c>
      <c r="H230" s="94"/>
      <c r="I230" s="94">
        <v>4611.8599999999997</v>
      </c>
      <c r="J230" s="169">
        <f>I230/G230*100</f>
        <v>50.914771472731282</v>
      </c>
      <c r="K230" s="170"/>
      <c r="L230" s="171"/>
    </row>
    <row r="231" spans="1:12" x14ac:dyDescent="0.25">
      <c r="A231" s="107"/>
      <c r="B231" s="93" t="s">
        <v>317</v>
      </c>
      <c r="C231" s="167" t="s">
        <v>318</v>
      </c>
      <c r="D231" s="168"/>
      <c r="E231" s="168"/>
      <c r="F231" s="168"/>
      <c r="G231" s="94">
        <v>0</v>
      </c>
      <c r="H231" s="94"/>
      <c r="I231" s="94">
        <v>86.96</v>
      </c>
      <c r="J231" s="169"/>
      <c r="K231" s="170"/>
      <c r="L231" s="171"/>
    </row>
    <row r="232" spans="1:12" x14ac:dyDescent="0.25">
      <c r="A232" s="107"/>
      <c r="B232" s="93" t="s">
        <v>339</v>
      </c>
      <c r="C232" s="167" t="s">
        <v>340</v>
      </c>
      <c r="D232" s="168"/>
      <c r="E232" s="168"/>
      <c r="F232" s="168"/>
      <c r="G232" s="94">
        <v>0</v>
      </c>
      <c r="H232" s="94"/>
      <c r="I232" s="94">
        <v>4524.8999999999996</v>
      </c>
      <c r="J232" s="169"/>
      <c r="K232" s="170"/>
      <c r="L232" s="171"/>
    </row>
    <row r="233" spans="1:12" x14ac:dyDescent="0.25">
      <c r="A233" s="107"/>
      <c r="B233" s="93" t="s">
        <v>217</v>
      </c>
      <c r="C233" s="167" t="s">
        <v>6</v>
      </c>
      <c r="D233" s="168"/>
      <c r="E233" s="168"/>
      <c r="F233" s="168"/>
      <c r="G233" s="94">
        <v>14300</v>
      </c>
      <c r="H233" s="94"/>
      <c r="I233" s="94">
        <v>24300</v>
      </c>
      <c r="J233" s="169">
        <f>I233/G233*100</f>
        <v>169.93006993006995</v>
      </c>
      <c r="K233" s="170"/>
      <c r="L233" s="171"/>
    </row>
    <row r="234" spans="1:12" x14ac:dyDescent="0.25">
      <c r="A234" s="107"/>
      <c r="B234" s="93" t="s">
        <v>218</v>
      </c>
      <c r="C234" s="167" t="s">
        <v>219</v>
      </c>
      <c r="D234" s="168"/>
      <c r="E234" s="168"/>
      <c r="F234" s="168"/>
      <c r="G234" s="94">
        <v>14300</v>
      </c>
      <c r="H234" s="94"/>
      <c r="I234" s="94">
        <v>24300</v>
      </c>
      <c r="J234" s="169">
        <f>I234/G234*100</f>
        <v>169.93006993006995</v>
      </c>
      <c r="K234" s="170"/>
      <c r="L234" s="171"/>
    </row>
    <row r="235" spans="1:12" x14ac:dyDescent="0.25">
      <c r="A235" s="107"/>
      <c r="B235" s="93" t="s">
        <v>220</v>
      </c>
      <c r="C235" s="167" t="s">
        <v>137</v>
      </c>
      <c r="D235" s="168"/>
      <c r="E235" s="168"/>
      <c r="F235" s="168"/>
      <c r="G235" s="94">
        <v>14300</v>
      </c>
      <c r="H235" s="94"/>
      <c r="I235" s="94">
        <v>24300</v>
      </c>
      <c r="J235" s="169">
        <f>I235/G235*100</f>
        <v>169.93006993006995</v>
      </c>
      <c r="K235" s="170"/>
      <c r="L235" s="171"/>
    </row>
    <row r="236" spans="1:12" x14ac:dyDescent="0.25">
      <c r="A236" s="107"/>
      <c r="B236" s="93" t="s">
        <v>221</v>
      </c>
      <c r="C236" s="167" t="s">
        <v>222</v>
      </c>
      <c r="D236" s="168"/>
      <c r="E236" s="168"/>
      <c r="F236" s="168"/>
      <c r="G236" s="94">
        <v>0</v>
      </c>
      <c r="H236" s="94"/>
      <c r="I236" s="94">
        <v>24300</v>
      </c>
      <c r="J236" s="169"/>
      <c r="K236" s="170"/>
      <c r="L236" s="171"/>
    </row>
    <row r="237" spans="1:12" x14ac:dyDescent="0.25">
      <c r="A237" s="107"/>
      <c r="B237" s="100" t="s">
        <v>418</v>
      </c>
      <c r="C237" s="177" t="s">
        <v>3</v>
      </c>
      <c r="D237" s="178"/>
      <c r="E237" s="178"/>
      <c r="F237" s="178"/>
      <c r="G237" s="101">
        <v>3000</v>
      </c>
      <c r="H237" s="101"/>
      <c r="I237" s="101">
        <v>600</v>
      </c>
      <c r="J237" s="179">
        <f>I237/G237*100</f>
        <v>20</v>
      </c>
      <c r="K237" s="180"/>
      <c r="L237" s="181"/>
    </row>
    <row r="238" spans="1:12" x14ac:dyDescent="0.25">
      <c r="A238" s="107"/>
      <c r="B238" s="98" t="s">
        <v>419</v>
      </c>
      <c r="C238" s="182" t="s">
        <v>420</v>
      </c>
      <c r="D238" s="183"/>
      <c r="E238" s="183"/>
      <c r="F238" s="183"/>
      <c r="G238" s="99">
        <v>3000</v>
      </c>
      <c r="H238" s="99"/>
      <c r="I238" s="99">
        <v>600</v>
      </c>
      <c r="J238" s="184">
        <f>I238/G238*100</f>
        <v>20</v>
      </c>
      <c r="K238" s="185"/>
      <c r="L238" s="186"/>
    </row>
    <row r="239" spans="1:12" x14ac:dyDescent="0.25">
      <c r="A239" s="107"/>
      <c r="B239" s="93" t="s">
        <v>217</v>
      </c>
      <c r="C239" s="167" t="s">
        <v>6</v>
      </c>
      <c r="D239" s="168"/>
      <c r="E239" s="168"/>
      <c r="F239" s="168"/>
      <c r="G239" s="94">
        <v>3000</v>
      </c>
      <c r="H239" s="94"/>
      <c r="I239" s="94">
        <v>600</v>
      </c>
      <c r="J239" s="169">
        <f>I239/G239*100</f>
        <v>20</v>
      </c>
      <c r="K239" s="170"/>
      <c r="L239" s="171"/>
    </row>
    <row r="240" spans="1:12" x14ac:dyDescent="0.25">
      <c r="A240" s="107"/>
      <c r="B240" s="93" t="s">
        <v>218</v>
      </c>
      <c r="C240" s="167" t="s">
        <v>219</v>
      </c>
      <c r="D240" s="168"/>
      <c r="E240" s="168"/>
      <c r="F240" s="168"/>
      <c r="G240" s="94">
        <v>3000</v>
      </c>
      <c r="H240" s="94"/>
      <c r="I240" s="94">
        <v>600</v>
      </c>
      <c r="J240" s="169">
        <f>I240/G240*100</f>
        <v>20</v>
      </c>
      <c r="K240" s="170"/>
      <c r="L240" s="171"/>
    </row>
    <row r="241" spans="1:12" x14ac:dyDescent="0.25">
      <c r="A241" s="107"/>
      <c r="B241" s="93" t="s">
        <v>387</v>
      </c>
      <c r="C241" s="167" t="s">
        <v>136</v>
      </c>
      <c r="D241" s="168"/>
      <c r="E241" s="168"/>
      <c r="F241" s="168"/>
      <c r="G241" s="94">
        <v>0</v>
      </c>
      <c r="H241" s="94"/>
      <c r="I241" s="94">
        <v>0</v>
      </c>
      <c r="J241" s="169"/>
      <c r="K241" s="170"/>
      <c r="L241" s="171"/>
    </row>
    <row r="242" spans="1:12" x14ac:dyDescent="0.25">
      <c r="A242" s="107"/>
      <c r="B242" s="93" t="s">
        <v>220</v>
      </c>
      <c r="C242" s="167" t="s">
        <v>137</v>
      </c>
      <c r="D242" s="168"/>
      <c r="E242" s="168"/>
      <c r="F242" s="168"/>
      <c r="G242" s="94">
        <v>3000</v>
      </c>
      <c r="H242" s="94"/>
      <c r="I242" s="94">
        <v>600</v>
      </c>
      <c r="J242" s="169">
        <f>I242/G242*100</f>
        <v>20</v>
      </c>
      <c r="K242" s="170"/>
      <c r="L242" s="171"/>
    </row>
    <row r="243" spans="1:12" x14ac:dyDescent="0.25">
      <c r="A243" s="107"/>
      <c r="B243" s="93" t="s">
        <v>221</v>
      </c>
      <c r="C243" s="167" t="s">
        <v>222</v>
      </c>
      <c r="D243" s="168"/>
      <c r="E243" s="168"/>
      <c r="F243" s="168"/>
      <c r="G243" s="94">
        <v>0</v>
      </c>
      <c r="H243" s="94"/>
      <c r="I243" s="94">
        <v>600</v>
      </c>
      <c r="J243" s="169"/>
      <c r="K243" s="170"/>
      <c r="L243" s="171"/>
    </row>
    <row r="244" spans="1:12" ht="22.5" x14ac:dyDescent="0.25">
      <c r="A244" s="107"/>
      <c r="B244" s="96" t="s">
        <v>421</v>
      </c>
      <c r="C244" s="190" t="s">
        <v>422</v>
      </c>
      <c r="D244" s="191"/>
      <c r="E244" s="191"/>
      <c r="F244" s="191"/>
      <c r="G244" s="97">
        <v>256710</v>
      </c>
      <c r="H244" s="97"/>
      <c r="I244" s="97">
        <v>58958.38</v>
      </c>
      <c r="J244" s="192">
        <f t="shared" ref="J244:J306" si="4">I244/G244*100</f>
        <v>22.966919870671184</v>
      </c>
      <c r="K244" s="193"/>
      <c r="L244" s="194"/>
    </row>
    <row r="245" spans="1:12" x14ac:dyDescent="0.25">
      <c r="A245" s="107"/>
      <c r="B245" s="100" t="s">
        <v>423</v>
      </c>
      <c r="C245" s="177" t="s">
        <v>424</v>
      </c>
      <c r="D245" s="178"/>
      <c r="E245" s="178"/>
      <c r="F245" s="178"/>
      <c r="G245" s="101">
        <v>256710</v>
      </c>
      <c r="H245" s="101"/>
      <c r="I245" s="101">
        <v>58958.38</v>
      </c>
      <c r="J245" s="179">
        <f t="shared" si="4"/>
        <v>22.966919870671184</v>
      </c>
      <c r="K245" s="180"/>
      <c r="L245" s="181"/>
    </row>
    <row r="246" spans="1:12" x14ac:dyDescent="0.25">
      <c r="A246" s="107"/>
      <c r="B246" s="98" t="s">
        <v>425</v>
      </c>
      <c r="C246" s="182" t="s">
        <v>426</v>
      </c>
      <c r="D246" s="183"/>
      <c r="E246" s="183"/>
      <c r="F246" s="183"/>
      <c r="G246" s="99">
        <v>99121</v>
      </c>
      <c r="H246" s="99"/>
      <c r="I246" s="99">
        <v>5377.24</v>
      </c>
      <c r="J246" s="184">
        <f t="shared" si="4"/>
        <v>5.4249250915547664</v>
      </c>
      <c r="K246" s="185"/>
      <c r="L246" s="186"/>
    </row>
    <row r="247" spans="1:12" x14ac:dyDescent="0.25">
      <c r="A247" s="107"/>
      <c r="B247" s="93" t="s">
        <v>206</v>
      </c>
      <c r="C247" s="167" t="s">
        <v>4</v>
      </c>
      <c r="D247" s="168"/>
      <c r="E247" s="168"/>
      <c r="F247" s="168"/>
      <c r="G247" s="94">
        <v>36021</v>
      </c>
      <c r="H247" s="94"/>
      <c r="I247" s="94">
        <v>5377.24</v>
      </c>
      <c r="J247" s="169">
        <f t="shared" si="4"/>
        <v>14.928069737097804</v>
      </c>
      <c r="K247" s="170"/>
      <c r="L247" s="171"/>
    </row>
    <row r="248" spans="1:12" x14ac:dyDescent="0.25">
      <c r="A248" s="107"/>
      <c r="B248" s="93" t="s">
        <v>242</v>
      </c>
      <c r="C248" s="167" t="s">
        <v>5</v>
      </c>
      <c r="D248" s="168"/>
      <c r="E248" s="168"/>
      <c r="F248" s="168"/>
      <c r="G248" s="94">
        <v>4379</v>
      </c>
      <c r="H248" s="94"/>
      <c r="I248" s="94">
        <v>0</v>
      </c>
      <c r="J248" s="169">
        <f t="shared" si="4"/>
        <v>0</v>
      </c>
      <c r="K248" s="170"/>
      <c r="L248" s="171"/>
    </row>
    <row r="249" spans="1:12" x14ac:dyDescent="0.25">
      <c r="A249" s="107"/>
      <c r="B249" s="93" t="s">
        <v>243</v>
      </c>
      <c r="C249" s="167" t="s">
        <v>28</v>
      </c>
      <c r="D249" s="168"/>
      <c r="E249" s="168"/>
      <c r="F249" s="168"/>
      <c r="G249" s="94">
        <v>3759</v>
      </c>
      <c r="H249" s="94"/>
      <c r="I249" s="94">
        <v>0</v>
      </c>
      <c r="J249" s="169">
        <f t="shared" si="4"/>
        <v>0</v>
      </c>
      <c r="K249" s="170"/>
      <c r="L249" s="171"/>
    </row>
    <row r="250" spans="1:12" x14ac:dyDescent="0.25">
      <c r="A250" s="107"/>
      <c r="B250" s="93" t="s">
        <v>244</v>
      </c>
      <c r="C250" s="167" t="s">
        <v>102</v>
      </c>
      <c r="D250" s="168"/>
      <c r="E250" s="168"/>
      <c r="F250" s="168"/>
      <c r="G250" s="94">
        <v>620</v>
      </c>
      <c r="H250" s="94"/>
      <c r="I250" s="94">
        <v>0</v>
      </c>
      <c r="J250" s="169">
        <f t="shared" si="4"/>
        <v>0</v>
      </c>
      <c r="K250" s="170"/>
      <c r="L250" s="171"/>
    </row>
    <row r="251" spans="1:12" x14ac:dyDescent="0.25">
      <c r="A251" s="107"/>
      <c r="B251" s="93" t="s">
        <v>207</v>
      </c>
      <c r="C251" s="167" t="s">
        <v>14</v>
      </c>
      <c r="D251" s="168"/>
      <c r="E251" s="168"/>
      <c r="F251" s="168"/>
      <c r="G251" s="94">
        <v>31642</v>
      </c>
      <c r="H251" s="94"/>
      <c r="I251" s="94">
        <v>5377.24</v>
      </c>
      <c r="J251" s="169">
        <f t="shared" si="4"/>
        <v>16.993995322672397</v>
      </c>
      <c r="K251" s="170"/>
      <c r="L251" s="171"/>
    </row>
    <row r="252" spans="1:12" x14ac:dyDescent="0.25">
      <c r="A252" s="107"/>
      <c r="B252" s="93" t="s">
        <v>245</v>
      </c>
      <c r="C252" s="167" t="s">
        <v>30</v>
      </c>
      <c r="D252" s="168"/>
      <c r="E252" s="168"/>
      <c r="F252" s="168"/>
      <c r="G252" s="94">
        <v>22500</v>
      </c>
      <c r="H252" s="94"/>
      <c r="I252" s="94">
        <v>4050</v>
      </c>
      <c r="J252" s="169">
        <f t="shared" si="4"/>
        <v>18</v>
      </c>
      <c r="K252" s="170"/>
      <c r="L252" s="171"/>
    </row>
    <row r="253" spans="1:12" x14ac:dyDescent="0.25">
      <c r="A253" s="107"/>
      <c r="B253" s="93" t="s">
        <v>280</v>
      </c>
      <c r="C253" s="167" t="s">
        <v>106</v>
      </c>
      <c r="D253" s="168"/>
      <c r="E253" s="168"/>
      <c r="F253" s="168"/>
      <c r="G253" s="94">
        <v>0</v>
      </c>
      <c r="H253" s="94"/>
      <c r="I253" s="94">
        <v>4050</v>
      </c>
      <c r="J253" s="169"/>
      <c r="K253" s="170"/>
      <c r="L253" s="171"/>
    </row>
    <row r="254" spans="1:12" x14ac:dyDescent="0.25">
      <c r="A254" s="107"/>
      <c r="B254" s="93" t="s">
        <v>246</v>
      </c>
      <c r="C254" s="167" t="s">
        <v>107</v>
      </c>
      <c r="D254" s="168"/>
      <c r="E254" s="168"/>
      <c r="F254" s="168"/>
      <c r="G254" s="94">
        <v>2442</v>
      </c>
      <c r="H254" s="94"/>
      <c r="I254" s="94">
        <v>0</v>
      </c>
      <c r="J254" s="169">
        <f t="shared" si="4"/>
        <v>0</v>
      </c>
      <c r="K254" s="170"/>
      <c r="L254" s="171"/>
    </row>
    <row r="255" spans="1:12" x14ac:dyDescent="0.25">
      <c r="A255" s="107"/>
      <c r="B255" s="93" t="s">
        <v>208</v>
      </c>
      <c r="C255" s="167" t="s">
        <v>113</v>
      </c>
      <c r="D255" s="168"/>
      <c r="E255" s="168"/>
      <c r="F255" s="168"/>
      <c r="G255" s="94">
        <v>6700</v>
      </c>
      <c r="H255" s="94"/>
      <c r="I255" s="94">
        <v>1327.24</v>
      </c>
      <c r="J255" s="169">
        <f t="shared" si="4"/>
        <v>19.809552238805971</v>
      </c>
      <c r="K255" s="170"/>
      <c r="L255" s="171"/>
    </row>
    <row r="256" spans="1:12" x14ac:dyDescent="0.25">
      <c r="A256" s="107"/>
      <c r="B256" s="93" t="s">
        <v>339</v>
      </c>
      <c r="C256" s="167" t="s">
        <v>340</v>
      </c>
      <c r="D256" s="168"/>
      <c r="E256" s="168"/>
      <c r="F256" s="168"/>
      <c r="G256" s="94">
        <v>0</v>
      </c>
      <c r="H256" s="94"/>
      <c r="I256" s="94">
        <v>1327.24</v>
      </c>
      <c r="J256" s="169"/>
      <c r="K256" s="170"/>
      <c r="L256" s="171"/>
    </row>
    <row r="257" spans="1:12" x14ac:dyDescent="0.25">
      <c r="A257" s="107"/>
      <c r="B257" s="93" t="s">
        <v>217</v>
      </c>
      <c r="C257" s="167" t="s">
        <v>6</v>
      </c>
      <c r="D257" s="168"/>
      <c r="E257" s="168"/>
      <c r="F257" s="168"/>
      <c r="G257" s="94">
        <v>63100</v>
      </c>
      <c r="H257" s="94"/>
      <c r="I257" s="94">
        <v>0</v>
      </c>
      <c r="J257" s="169">
        <f t="shared" si="4"/>
        <v>0</v>
      </c>
      <c r="K257" s="170"/>
      <c r="L257" s="171"/>
    </row>
    <row r="258" spans="1:12" x14ac:dyDescent="0.25">
      <c r="A258" s="107"/>
      <c r="B258" s="93" t="s">
        <v>218</v>
      </c>
      <c r="C258" s="167" t="s">
        <v>219</v>
      </c>
      <c r="D258" s="168"/>
      <c r="E258" s="168"/>
      <c r="F258" s="168"/>
      <c r="G258" s="94">
        <v>63100</v>
      </c>
      <c r="H258" s="94"/>
      <c r="I258" s="94">
        <v>0</v>
      </c>
      <c r="J258" s="169">
        <f t="shared" si="4"/>
        <v>0</v>
      </c>
      <c r="K258" s="170"/>
      <c r="L258" s="171"/>
    </row>
    <row r="259" spans="1:12" x14ac:dyDescent="0.25">
      <c r="A259" s="107"/>
      <c r="B259" s="93" t="s">
        <v>220</v>
      </c>
      <c r="C259" s="167" t="s">
        <v>137</v>
      </c>
      <c r="D259" s="168"/>
      <c r="E259" s="168"/>
      <c r="F259" s="168"/>
      <c r="G259" s="94">
        <v>63100</v>
      </c>
      <c r="H259" s="94"/>
      <c r="I259" s="94">
        <v>0</v>
      </c>
      <c r="J259" s="169">
        <f t="shared" si="4"/>
        <v>0</v>
      </c>
      <c r="K259" s="170"/>
      <c r="L259" s="171"/>
    </row>
    <row r="260" spans="1:12" x14ac:dyDescent="0.25">
      <c r="A260" s="107"/>
      <c r="B260" s="93" t="s">
        <v>223</v>
      </c>
      <c r="C260" s="167" t="s">
        <v>224</v>
      </c>
      <c r="D260" s="168"/>
      <c r="E260" s="168"/>
      <c r="F260" s="168"/>
      <c r="G260" s="94">
        <v>0</v>
      </c>
      <c r="H260" s="94"/>
      <c r="I260" s="94">
        <v>0</v>
      </c>
      <c r="J260" s="169"/>
      <c r="K260" s="170"/>
      <c r="L260" s="171"/>
    </row>
    <row r="261" spans="1:12" x14ac:dyDescent="0.25">
      <c r="A261" s="107"/>
      <c r="B261" s="98" t="s">
        <v>427</v>
      </c>
      <c r="C261" s="182" t="s">
        <v>428</v>
      </c>
      <c r="D261" s="183"/>
      <c r="E261" s="183"/>
      <c r="F261" s="183"/>
      <c r="G261" s="99">
        <v>157589</v>
      </c>
      <c r="H261" s="99"/>
      <c r="I261" s="99">
        <v>53581.14</v>
      </c>
      <c r="J261" s="184">
        <f t="shared" si="4"/>
        <v>34.000558414610154</v>
      </c>
      <c r="K261" s="185"/>
      <c r="L261" s="186"/>
    </row>
    <row r="262" spans="1:12" x14ac:dyDescent="0.25">
      <c r="A262" s="107"/>
      <c r="B262" s="93" t="s">
        <v>206</v>
      </c>
      <c r="C262" s="167" t="s">
        <v>4</v>
      </c>
      <c r="D262" s="168"/>
      <c r="E262" s="168"/>
      <c r="F262" s="168"/>
      <c r="G262" s="94">
        <v>157589</v>
      </c>
      <c r="H262" s="94"/>
      <c r="I262" s="94">
        <v>53581.14</v>
      </c>
      <c r="J262" s="169">
        <f t="shared" si="4"/>
        <v>34.000558414610154</v>
      </c>
      <c r="K262" s="170"/>
      <c r="L262" s="171"/>
    </row>
    <row r="263" spans="1:12" x14ac:dyDescent="0.25">
      <c r="A263" s="107"/>
      <c r="B263" s="93" t="s">
        <v>242</v>
      </c>
      <c r="C263" s="167" t="s">
        <v>5</v>
      </c>
      <c r="D263" s="168"/>
      <c r="E263" s="168"/>
      <c r="F263" s="168"/>
      <c r="G263" s="94">
        <v>140528</v>
      </c>
      <c r="H263" s="94"/>
      <c r="I263" s="94">
        <v>51977.14</v>
      </c>
      <c r="J263" s="169">
        <f t="shared" si="4"/>
        <v>36.987034612319256</v>
      </c>
      <c r="K263" s="170"/>
      <c r="L263" s="171"/>
    </row>
    <row r="264" spans="1:12" x14ac:dyDescent="0.25">
      <c r="A264" s="107"/>
      <c r="B264" s="93" t="s">
        <v>243</v>
      </c>
      <c r="C264" s="167" t="s">
        <v>28</v>
      </c>
      <c r="D264" s="168"/>
      <c r="E264" s="168"/>
      <c r="F264" s="168"/>
      <c r="G264" s="94">
        <v>127502</v>
      </c>
      <c r="H264" s="94"/>
      <c r="I264" s="94">
        <v>50112.73</v>
      </c>
      <c r="J264" s="169">
        <f t="shared" si="4"/>
        <v>39.303485435522582</v>
      </c>
      <c r="K264" s="170"/>
      <c r="L264" s="171"/>
    </row>
    <row r="265" spans="1:12" x14ac:dyDescent="0.25">
      <c r="A265" s="107"/>
      <c r="B265" s="93" t="s">
        <v>251</v>
      </c>
      <c r="C265" s="167" t="s">
        <v>252</v>
      </c>
      <c r="D265" s="168"/>
      <c r="E265" s="168"/>
      <c r="F265" s="168"/>
      <c r="G265" s="94">
        <v>0</v>
      </c>
      <c r="H265" s="94"/>
      <c r="I265" s="94">
        <v>50112.73</v>
      </c>
      <c r="J265" s="169"/>
      <c r="K265" s="170"/>
      <c r="L265" s="171"/>
    </row>
    <row r="266" spans="1:12" x14ac:dyDescent="0.25">
      <c r="A266" s="107"/>
      <c r="B266" s="93" t="s">
        <v>254</v>
      </c>
      <c r="C266" s="167" t="s">
        <v>101</v>
      </c>
      <c r="D266" s="168"/>
      <c r="E266" s="168"/>
      <c r="F266" s="168"/>
      <c r="G266" s="94">
        <v>2400</v>
      </c>
      <c r="H266" s="94"/>
      <c r="I266" s="94">
        <v>0</v>
      </c>
      <c r="J266" s="169">
        <f t="shared" si="4"/>
        <v>0</v>
      </c>
      <c r="K266" s="170"/>
      <c r="L266" s="171"/>
    </row>
    <row r="267" spans="1:12" x14ac:dyDescent="0.25">
      <c r="A267" s="107"/>
      <c r="B267" s="93" t="s">
        <v>244</v>
      </c>
      <c r="C267" s="167" t="s">
        <v>102</v>
      </c>
      <c r="D267" s="168"/>
      <c r="E267" s="168"/>
      <c r="F267" s="168"/>
      <c r="G267" s="94">
        <v>10626</v>
      </c>
      <c r="H267" s="94"/>
      <c r="I267" s="94">
        <v>1864.41</v>
      </c>
      <c r="J267" s="169">
        <f t="shared" si="4"/>
        <v>17.545736871823831</v>
      </c>
      <c r="K267" s="170"/>
      <c r="L267" s="171"/>
    </row>
    <row r="268" spans="1:12" x14ac:dyDescent="0.25">
      <c r="A268" s="107"/>
      <c r="B268" s="93" t="s">
        <v>261</v>
      </c>
      <c r="C268" s="167" t="s">
        <v>103</v>
      </c>
      <c r="D268" s="168"/>
      <c r="E268" s="168"/>
      <c r="F268" s="168"/>
      <c r="G268" s="94">
        <v>0</v>
      </c>
      <c r="H268" s="94"/>
      <c r="I268" s="94">
        <v>1864.41</v>
      </c>
      <c r="J268" s="169"/>
      <c r="K268" s="170"/>
      <c r="L268" s="171"/>
    </row>
    <row r="269" spans="1:12" x14ac:dyDescent="0.25">
      <c r="A269" s="107"/>
      <c r="B269" s="93" t="s">
        <v>207</v>
      </c>
      <c r="C269" s="167" t="s">
        <v>14</v>
      </c>
      <c r="D269" s="168"/>
      <c r="E269" s="168"/>
      <c r="F269" s="168"/>
      <c r="G269" s="94">
        <v>12283</v>
      </c>
      <c r="H269" s="94"/>
      <c r="I269" s="94">
        <v>1604</v>
      </c>
      <c r="J269" s="169">
        <f t="shared" si="4"/>
        <v>13.058699014898639</v>
      </c>
      <c r="K269" s="170"/>
      <c r="L269" s="171"/>
    </row>
    <row r="270" spans="1:12" x14ac:dyDescent="0.25">
      <c r="A270" s="107"/>
      <c r="B270" s="93" t="s">
        <v>245</v>
      </c>
      <c r="C270" s="167" t="s">
        <v>30</v>
      </c>
      <c r="D270" s="168"/>
      <c r="E270" s="168"/>
      <c r="F270" s="168"/>
      <c r="G270" s="94">
        <v>8458</v>
      </c>
      <c r="H270" s="94"/>
      <c r="I270" s="94">
        <v>1604</v>
      </c>
      <c r="J270" s="169">
        <f t="shared" si="4"/>
        <v>18.96429415937574</v>
      </c>
      <c r="K270" s="170"/>
      <c r="L270" s="171"/>
    </row>
    <row r="271" spans="1:12" x14ac:dyDescent="0.25">
      <c r="A271" s="107"/>
      <c r="B271" s="93" t="s">
        <v>270</v>
      </c>
      <c r="C271" s="167" t="s">
        <v>271</v>
      </c>
      <c r="D271" s="168"/>
      <c r="E271" s="168"/>
      <c r="F271" s="168"/>
      <c r="G271" s="94">
        <v>0</v>
      </c>
      <c r="H271" s="94"/>
      <c r="I271" s="94">
        <v>1604</v>
      </c>
      <c r="J271" s="169"/>
      <c r="K271" s="170"/>
      <c r="L271" s="171"/>
    </row>
    <row r="272" spans="1:12" x14ac:dyDescent="0.25">
      <c r="A272" s="107"/>
      <c r="B272" s="93" t="s">
        <v>246</v>
      </c>
      <c r="C272" s="167" t="s">
        <v>107</v>
      </c>
      <c r="D272" s="168"/>
      <c r="E272" s="168"/>
      <c r="F272" s="168"/>
      <c r="G272" s="94">
        <v>0</v>
      </c>
      <c r="H272" s="94"/>
      <c r="I272" s="94">
        <v>0</v>
      </c>
      <c r="J272" s="169"/>
      <c r="K272" s="170"/>
      <c r="L272" s="171"/>
    </row>
    <row r="273" spans="1:47" x14ac:dyDescent="0.25">
      <c r="A273" s="107"/>
      <c r="B273" s="93" t="s">
        <v>208</v>
      </c>
      <c r="C273" s="167" t="s">
        <v>113</v>
      </c>
      <c r="D273" s="168"/>
      <c r="E273" s="168"/>
      <c r="F273" s="168"/>
      <c r="G273" s="94">
        <v>3825</v>
      </c>
      <c r="H273" s="94"/>
      <c r="I273" s="94">
        <v>0</v>
      </c>
      <c r="J273" s="169">
        <f t="shared" si="4"/>
        <v>0</v>
      </c>
      <c r="K273" s="170"/>
      <c r="L273" s="171"/>
    </row>
    <row r="274" spans="1:47" x14ac:dyDescent="0.25">
      <c r="A274" s="107"/>
      <c r="B274" s="93" t="s">
        <v>429</v>
      </c>
      <c r="C274" s="167" t="s">
        <v>430</v>
      </c>
      <c r="D274" s="168"/>
      <c r="E274" s="168"/>
      <c r="F274" s="168"/>
      <c r="G274" s="94">
        <v>0</v>
      </c>
      <c r="H274" s="94"/>
      <c r="I274" s="94">
        <v>0</v>
      </c>
      <c r="J274" s="169"/>
      <c r="K274" s="170"/>
      <c r="L274" s="171"/>
    </row>
    <row r="275" spans="1:47" x14ac:dyDescent="0.25">
      <c r="A275" s="107"/>
      <c r="B275" s="93" t="s">
        <v>351</v>
      </c>
      <c r="C275" s="167" t="s">
        <v>123</v>
      </c>
      <c r="D275" s="168"/>
      <c r="E275" s="168"/>
      <c r="F275" s="168"/>
      <c r="G275" s="94">
        <v>0</v>
      </c>
      <c r="H275" s="94"/>
      <c r="I275" s="94">
        <v>0</v>
      </c>
      <c r="J275" s="169"/>
      <c r="K275" s="170"/>
      <c r="L275" s="171"/>
    </row>
    <row r="276" spans="1:47" x14ac:dyDescent="0.25">
      <c r="A276" s="107"/>
      <c r="B276" s="93" t="s">
        <v>379</v>
      </c>
      <c r="C276" s="167" t="s">
        <v>380</v>
      </c>
      <c r="D276" s="168"/>
      <c r="E276" s="168"/>
      <c r="F276" s="168"/>
      <c r="G276" s="94">
        <v>4778</v>
      </c>
      <c r="H276" s="94"/>
      <c r="I276" s="94">
        <v>0</v>
      </c>
      <c r="J276" s="169">
        <f t="shared" si="4"/>
        <v>0</v>
      </c>
      <c r="K276" s="170"/>
      <c r="L276" s="171"/>
      <c r="M276" s="107"/>
      <c r="N276" s="107"/>
      <c r="O276" s="107"/>
      <c r="P276" s="107"/>
      <c r="Q276" s="107"/>
      <c r="R276" s="107"/>
      <c r="S276" s="107"/>
      <c r="T276" s="107"/>
      <c r="U276" s="107"/>
      <c r="V276" s="107"/>
      <c r="W276" s="107"/>
      <c r="X276" s="107"/>
      <c r="Y276" s="107"/>
      <c r="Z276" s="107"/>
      <c r="AA276" s="107"/>
      <c r="AB276" s="107"/>
      <c r="AC276" s="107"/>
      <c r="AD276" s="107"/>
      <c r="AE276" s="107"/>
      <c r="AF276" s="107"/>
      <c r="AG276" s="107"/>
      <c r="AH276" s="107"/>
      <c r="AI276" s="107"/>
      <c r="AJ276" s="107"/>
      <c r="AK276" s="107"/>
      <c r="AL276" s="107"/>
      <c r="AM276" s="107"/>
      <c r="AN276" s="107"/>
      <c r="AO276" s="107"/>
      <c r="AP276" s="107"/>
      <c r="AQ276" s="107"/>
      <c r="AR276" s="107"/>
      <c r="AS276" s="107"/>
      <c r="AT276" s="107"/>
      <c r="AU276" s="107"/>
    </row>
    <row r="277" spans="1:47" x14ac:dyDescent="0.25">
      <c r="A277" s="107"/>
      <c r="B277" s="93" t="s">
        <v>381</v>
      </c>
      <c r="C277" s="167" t="s">
        <v>382</v>
      </c>
      <c r="D277" s="168"/>
      <c r="E277" s="168"/>
      <c r="F277" s="168"/>
      <c r="G277" s="94">
        <v>4778</v>
      </c>
      <c r="H277" s="94"/>
      <c r="I277" s="94">
        <v>0</v>
      </c>
      <c r="J277" s="169">
        <f t="shared" si="4"/>
        <v>0</v>
      </c>
      <c r="K277" s="170"/>
      <c r="L277" s="171"/>
      <c r="M277" s="107"/>
      <c r="N277" s="107"/>
      <c r="O277" s="107"/>
      <c r="P277" s="107"/>
      <c r="Q277" s="107"/>
      <c r="R277" s="107"/>
      <c r="S277" s="107"/>
      <c r="T277" s="107"/>
      <c r="U277" s="107"/>
      <c r="V277" s="107"/>
      <c r="W277" s="107"/>
      <c r="X277" s="107"/>
      <c r="Y277" s="107"/>
      <c r="Z277" s="107"/>
      <c r="AA277" s="107"/>
      <c r="AB277" s="107"/>
      <c r="AC277" s="107"/>
      <c r="AD277" s="107"/>
      <c r="AE277" s="107"/>
      <c r="AF277" s="107"/>
      <c r="AG277" s="107"/>
      <c r="AH277" s="107"/>
      <c r="AI277" s="107"/>
      <c r="AJ277" s="107"/>
      <c r="AK277" s="107"/>
      <c r="AL277" s="107"/>
      <c r="AM277" s="107"/>
      <c r="AN277" s="107"/>
      <c r="AO277" s="107"/>
      <c r="AP277" s="107"/>
      <c r="AQ277" s="107"/>
      <c r="AR277" s="107"/>
      <c r="AS277" s="107"/>
      <c r="AT277" s="107"/>
      <c r="AU277" s="107"/>
    </row>
    <row r="278" spans="1:47" s="109" customFormat="1" ht="22.5" x14ac:dyDescent="0.25">
      <c r="A278" s="107"/>
      <c r="B278" s="105" t="s">
        <v>431</v>
      </c>
      <c r="C278" s="172" t="s">
        <v>432</v>
      </c>
      <c r="D278" s="173"/>
      <c r="E278" s="173"/>
      <c r="F278" s="173"/>
      <c r="G278" s="106">
        <v>0</v>
      </c>
      <c r="H278" s="106"/>
      <c r="I278" s="106">
        <v>0</v>
      </c>
      <c r="J278" s="174"/>
      <c r="K278" s="175"/>
      <c r="L278" s="176"/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  <c r="W278" s="107"/>
      <c r="X278" s="107"/>
      <c r="Y278" s="107"/>
      <c r="Z278" s="107"/>
      <c r="AA278" s="107"/>
      <c r="AB278" s="107"/>
      <c r="AC278" s="107"/>
      <c r="AD278" s="107"/>
      <c r="AE278" s="107"/>
      <c r="AF278" s="107"/>
      <c r="AG278" s="107"/>
      <c r="AH278" s="107"/>
      <c r="AI278" s="107"/>
      <c r="AJ278" s="107"/>
      <c r="AK278" s="107"/>
      <c r="AL278" s="107"/>
      <c r="AM278" s="107"/>
      <c r="AN278" s="107"/>
      <c r="AO278" s="107"/>
      <c r="AP278" s="107"/>
      <c r="AQ278" s="107"/>
      <c r="AR278" s="107"/>
      <c r="AS278" s="107"/>
      <c r="AT278" s="107"/>
      <c r="AU278" s="107"/>
    </row>
    <row r="279" spans="1:47" s="104" customFormat="1" x14ac:dyDescent="0.25">
      <c r="A279" s="107"/>
      <c r="B279" s="100" t="s">
        <v>423</v>
      </c>
      <c r="C279" s="177" t="s">
        <v>424</v>
      </c>
      <c r="D279" s="178"/>
      <c r="E279" s="178"/>
      <c r="F279" s="178"/>
      <c r="G279" s="101">
        <v>0</v>
      </c>
      <c r="H279" s="101"/>
      <c r="I279" s="101">
        <v>0</v>
      </c>
      <c r="J279" s="179"/>
      <c r="K279" s="180"/>
      <c r="L279" s="181"/>
      <c r="M279" s="107"/>
      <c r="N279" s="107"/>
      <c r="O279" s="107"/>
      <c r="P279" s="107"/>
      <c r="Q279" s="107"/>
      <c r="R279" s="107"/>
      <c r="S279" s="107"/>
      <c r="T279" s="107"/>
      <c r="U279" s="107"/>
      <c r="V279" s="107"/>
      <c r="W279" s="107"/>
      <c r="X279" s="107"/>
      <c r="Y279" s="107"/>
      <c r="Z279" s="107"/>
      <c r="AA279" s="107"/>
      <c r="AB279" s="107"/>
      <c r="AC279" s="107"/>
      <c r="AD279" s="107"/>
      <c r="AE279" s="107"/>
      <c r="AF279" s="107"/>
      <c r="AG279" s="107"/>
      <c r="AH279" s="107"/>
      <c r="AI279" s="107"/>
      <c r="AJ279" s="107"/>
      <c r="AK279" s="107"/>
      <c r="AL279" s="107"/>
      <c r="AM279" s="107"/>
      <c r="AN279" s="107"/>
      <c r="AO279" s="107"/>
      <c r="AP279" s="107"/>
      <c r="AQ279" s="107"/>
      <c r="AR279" s="107"/>
      <c r="AS279" s="107"/>
      <c r="AT279" s="107"/>
      <c r="AU279" s="107"/>
    </row>
    <row r="280" spans="1:47" x14ac:dyDescent="0.25">
      <c r="A280" s="107"/>
      <c r="B280" s="98" t="s">
        <v>433</v>
      </c>
      <c r="C280" s="182" t="s">
        <v>434</v>
      </c>
      <c r="D280" s="183"/>
      <c r="E280" s="183"/>
      <c r="F280" s="183"/>
      <c r="G280" s="99">
        <v>0</v>
      </c>
      <c r="H280" s="99"/>
      <c r="I280" s="99">
        <v>0</v>
      </c>
      <c r="J280" s="184"/>
      <c r="K280" s="185"/>
      <c r="L280" s="186"/>
      <c r="M280" s="107"/>
      <c r="N280" s="107"/>
      <c r="O280" s="107"/>
      <c r="P280" s="107"/>
      <c r="Q280" s="107"/>
      <c r="R280" s="107"/>
      <c r="S280" s="107"/>
      <c r="T280" s="107"/>
      <c r="U280" s="107"/>
      <c r="V280" s="107"/>
      <c r="W280" s="107"/>
      <c r="X280" s="107"/>
      <c r="Y280" s="107"/>
      <c r="Z280" s="107"/>
      <c r="AA280" s="107"/>
      <c r="AB280" s="107"/>
      <c r="AC280" s="107"/>
      <c r="AD280" s="107"/>
      <c r="AE280" s="107"/>
      <c r="AF280" s="107"/>
      <c r="AG280" s="107"/>
      <c r="AH280" s="107"/>
      <c r="AI280" s="107"/>
      <c r="AJ280" s="107"/>
      <c r="AK280" s="107"/>
      <c r="AL280" s="107"/>
      <c r="AM280" s="107"/>
      <c r="AN280" s="107"/>
      <c r="AO280" s="107"/>
      <c r="AP280" s="107"/>
      <c r="AQ280" s="107"/>
      <c r="AR280" s="107"/>
      <c r="AS280" s="107"/>
      <c r="AT280" s="107"/>
      <c r="AU280" s="107"/>
    </row>
    <row r="281" spans="1:47" x14ac:dyDescent="0.25">
      <c r="A281" s="107"/>
      <c r="B281" s="93" t="s">
        <v>217</v>
      </c>
      <c r="C281" s="167" t="s">
        <v>6</v>
      </c>
      <c r="D281" s="168"/>
      <c r="E281" s="168"/>
      <c r="F281" s="168"/>
      <c r="G281" s="94">
        <v>0</v>
      </c>
      <c r="H281" s="94"/>
      <c r="I281" s="94">
        <v>0</v>
      </c>
      <c r="J281" s="169"/>
      <c r="K281" s="170"/>
      <c r="L281" s="171"/>
      <c r="M281" s="107"/>
      <c r="N281" s="107"/>
      <c r="O281" s="107"/>
      <c r="P281" s="107"/>
      <c r="Q281" s="107"/>
      <c r="R281" s="107"/>
      <c r="S281" s="107"/>
      <c r="T281" s="107"/>
      <c r="U281" s="107"/>
      <c r="V281" s="107"/>
      <c r="W281" s="107"/>
      <c r="X281" s="107"/>
      <c r="Y281" s="107"/>
      <c r="Z281" s="107"/>
      <c r="AA281" s="107"/>
      <c r="AB281" s="107"/>
      <c r="AC281" s="107"/>
      <c r="AD281" s="107"/>
      <c r="AE281" s="107"/>
      <c r="AF281" s="107"/>
      <c r="AG281" s="107"/>
      <c r="AH281" s="107"/>
      <c r="AI281" s="107"/>
      <c r="AJ281" s="107"/>
      <c r="AK281" s="107"/>
      <c r="AL281" s="107"/>
      <c r="AM281" s="107"/>
      <c r="AN281" s="107"/>
      <c r="AO281" s="107"/>
      <c r="AP281" s="107"/>
      <c r="AQ281" s="107"/>
      <c r="AR281" s="107"/>
      <c r="AS281" s="107"/>
      <c r="AT281" s="107"/>
      <c r="AU281" s="107"/>
    </row>
    <row r="282" spans="1:47" x14ac:dyDescent="0.25">
      <c r="A282" s="107"/>
      <c r="B282" s="93" t="s">
        <v>227</v>
      </c>
      <c r="C282" s="167" t="s">
        <v>145</v>
      </c>
      <c r="D282" s="168"/>
      <c r="E282" s="168"/>
      <c r="F282" s="168"/>
      <c r="G282" s="94">
        <v>0</v>
      </c>
      <c r="H282" s="94"/>
      <c r="I282" s="94">
        <v>0</v>
      </c>
      <c r="J282" s="169"/>
      <c r="K282" s="170"/>
      <c r="L282" s="171"/>
      <c r="M282" s="107"/>
      <c r="N282" s="107"/>
      <c r="O282" s="107"/>
      <c r="P282" s="107"/>
      <c r="Q282" s="107"/>
      <c r="R282" s="107"/>
      <c r="S282" s="107"/>
      <c r="T282" s="107"/>
      <c r="U282" s="107"/>
      <c r="V282" s="107"/>
      <c r="W282" s="107"/>
      <c r="X282" s="107"/>
      <c r="Y282" s="107"/>
      <c r="Z282" s="107"/>
      <c r="AA282" s="107"/>
      <c r="AB282" s="107"/>
      <c r="AC282" s="107"/>
      <c r="AD282" s="107"/>
      <c r="AE282" s="107"/>
      <c r="AF282" s="107"/>
      <c r="AG282" s="107"/>
      <c r="AH282" s="107"/>
      <c r="AI282" s="107"/>
      <c r="AJ282" s="107"/>
      <c r="AK282" s="107"/>
      <c r="AL282" s="107"/>
      <c r="AM282" s="107"/>
      <c r="AN282" s="107"/>
      <c r="AO282" s="107"/>
      <c r="AP282" s="107"/>
      <c r="AQ282" s="107"/>
      <c r="AR282" s="107"/>
      <c r="AS282" s="107"/>
      <c r="AT282" s="107"/>
      <c r="AU282" s="107"/>
    </row>
    <row r="283" spans="1:47" x14ac:dyDescent="0.25">
      <c r="A283" s="107"/>
      <c r="B283" s="93" t="s">
        <v>228</v>
      </c>
      <c r="C283" s="167" t="s">
        <v>146</v>
      </c>
      <c r="D283" s="168"/>
      <c r="E283" s="168"/>
      <c r="F283" s="168"/>
      <c r="G283" s="94">
        <v>0</v>
      </c>
      <c r="H283" s="94"/>
      <c r="I283" s="94">
        <v>0</v>
      </c>
      <c r="J283" s="169"/>
      <c r="K283" s="170"/>
      <c r="L283" s="171"/>
      <c r="M283" s="107"/>
      <c r="N283" s="107"/>
      <c r="O283" s="107"/>
      <c r="P283" s="107"/>
      <c r="Q283" s="107"/>
      <c r="R283" s="107"/>
      <c r="S283" s="107"/>
      <c r="T283" s="107"/>
      <c r="U283" s="107"/>
      <c r="V283" s="107"/>
      <c r="W283" s="107"/>
      <c r="X283" s="107"/>
      <c r="Y283" s="107"/>
      <c r="Z283" s="107"/>
      <c r="AA283" s="107"/>
      <c r="AB283" s="107"/>
      <c r="AC283" s="107"/>
      <c r="AD283" s="107"/>
      <c r="AE283" s="107"/>
      <c r="AF283" s="107"/>
      <c r="AG283" s="107"/>
      <c r="AH283" s="107"/>
      <c r="AI283" s="107"/>
      <c r="AJ283" s="107"/>
      <c r="AK283" s="107"/>
      <c r="AL283" s="107"/>
      <c r="AM283" s="107"/>
      <c r="AN283" s="107"/>
      <c r="AO283" s="107"/>
      <c r="AP283" s="107"/>
      <c r="AQ283" s="107"/>
      <c r="AR283" s="107"/>
      <c r="AS283" s="107"/>
      <c r="AT283" s="107"/>
      <c r="AU283" s="107"/>
    </row>
    <row r="284" spans="1:47" s="109" customFormat="1" ht="22.5" x14ac:dyDescent="0.25">
      <c r="A284" s="107"/>
      <c r="B284" s="105" t="s">
        <v>435</v>
      </c>
      <c r="C284" s="172" t="s">
        <v>436</v>
      </c>
      <c r="D284" s="173"/>
      <c r="E284" s="173"/>
      <c r="F284" s="173"/>
      <c r="G284" s="106">
        <v>25000</v>
      </c>
      <c r="H284" s="106"/>
      <c r="I284" s="106">
        <v>0</v>
      </c>
      <c r="J284" s="174">
        <f t="shared" si="4"/>
        <v>0</v>
      </c>
      <c r="K284" s="175"/>
      <c r="L284" s="176"/>
      <c r="M284" s="107"/>
      <c r="N284" s="107"/>
      <c r="O284" s="107"/>
      <c r="P284" s="107"/>
      <c r="Q284" s="107"/>
      <c r="R284" s="107"/>
      <c r="S284" s="107"/>
      <c r="T284" s="107"/>
      <c r="U284" s="107"/>
      <c r="V284" s="107"/>
      <c r="W284" s="107"/>
      <c r="X284" s="107"/>
      <c r="Y284" s="107"/>
      <c r="Z284" s="107"/>
      <c r="AA284" s="107"/>
      <c r="AB284" s="107"/>
      <c r="AC284" s="107"/>
      <c r="AD284" s="107"/>
      <c r="AE284" s="107"/>
      <c r="AF284" s="107"/>
      <c r="AG284" s="107"/>
      <c r="AH284" s="107"/>
      <c r="AI284" s="107"/>
      <c r="AJ284" s="107"/>
      <c r="AK284" s="107"/>
      <c r="AL284" s="107"/>
      <c r="AM284" s="107"/>
      <c r="AN284" s="107"/>
      <c r="AO284" s="107"/>
      <c r="AP284" s="107"/>
      <c r="AQ284" s="107"/>
      <c r="AR284" s="107"/>
      <c r="AS284" s="107"/>
      <c r="AT284" s="107"/>
      <c r="AU284" s="107"/>
    </row>
    <row r="285" spans="1:47" x14ac:dyDescent="0.25">
      <c r="A285" s="107"/>
      <c r="B285" s="100" t="s">
        <v>239</v>
      </c>
      <c r="C285" s="177" t="s">
        <v>240</v>
      </c>
      <c r="D285" s="178"/>
      <c r="E285" s="178"/>
      <c r="F285" s="178"/>
      <c r="G285" s="101">
        <v>25000</v>
      </c>
      <c r="H285" s="101"/>
      <c r="I285" s="101">
        <v>0</v>
      </c>
      <c r="J285" s="179">
        <f t="shared" si="4"/>
        <v>0</v>
      </c>
      <c r="K285" s="180"/>
      <c r="L285" s="181"/>
      <c r="M285" s="107"/>
      <c r="N285" s="107"/>
      <c r="O285" s="107"/>
      <c r="P285" s="107"/>
      <c r="Q285" s="107"/>
      <c r="R285" s="107"/>
      <c r="S285" s="107"/>
      <c r="T285" s="107"/>
      <c r="U285" s="107"/>
      <c r="V285" s="107"/>
      <c r="W285" s="107"/>
      <c r="X285" s="107"/>
      <c r="Y285" s="107"/>
      <c r="Z285" s="107"/>
      <c r="AA285" s="107"/>
      <c r="AB285" s="107"/>
      <c r="AC285" s="107"/>
      <c r="AD285" s="107"/>
      <c r="AE285" s="107"/>
      <c r="AF285" s="107"/>
      <c r="AG285" s="107"/>
      <c r="AH285" s="107"/>
      <c r="AI285" s="107"/>
      <c r="AJ285" s="107"/>
      <c r="AK285" s="107"/>
      <c r="AL285" s="107"/>
      <c r="AM285" s="107"/>
      <c r="AN285" s="107"/>
      <c r="AO285" s="107"/>
      <c r="AP285" s="107"/>
      <c r="AQ285" s="107"/>
      <c r="AR285" s="107"/>
      <c r="AS285" s="107"/>
      <c r="AT285" s="107"/>
      <c r="AU285" s="107"/>
    </row>
    <row r="286" spans="1:47" x14ac:dyDescent="0.25">
      <c r="A286" s="107"/>
      <c r="B286" s="98" t="s">
        <v>241</v>
      </c>
      <c r="C286" s="182" t="s">
        <v>240</v>
      </c>
      <c r="D286" s="183"/>
      <c r="E286" s="183"/>
      <c r="F286" s="183"/>
      <c r="G286" s="99">
        <v>25000</v>
      </c>
      <c r="H286" s="99"/>
      <c r="I286" s="99">
        <v>0</v>
      </c>
      <c r="J286" s="184">
        <f t="shared" si="4"/>
        <v>0</v>
      </c>
      <c r="K286" s="185"/>
      <c r="L286" s="186"/>
      <c r="M286" s="107"/>
      <c r="N286" s="107"/>
      <c r="O286" s="107"/>
      <c r="P286" s="107"/>
      <c r="Q286" s="107"/>
      <c r="R286" s="107"/>
      <c r="S286" s="107"/>
      <c r="T286" s="107"/>
      <c r="U286" s="107"/>
      <c r="V286" s="107"/>
      <c r="W286" s="107"/>
      <c r="X286" s="107"/>
      <c r="Y286" s="107"/>
      <c r="Z286" s="107"/>
      <c r="AA286" s="107"/>
      <c r="AB286" s="107"/>
      <c r="AC286" s="107"/>
      <c r="AD286" s="107"/>
      <c r="AE286" s="107"/>
      <c r="AF286" s="107"/>
      <c r="AG286" s="107"/>
      <c r="AH286" s="107"/>
      <c r="AI286" s="107"/>
      <c r="AJ286" s="107"/>
      <c r="AK286" s="107"/>
      <c r="AL286" s="107"/>
      <c r="AM286" s="107"/>
      <c r="AN286" s="107"/>
      <c r="AO286" s="107"/>
      <c r="AP286" s="107"/>
      <c r="AQ286" s="107"/>
      <c r="AR286" s="107"/>
      <c r="AS286" s="107"/>
      <c r="AT286" s="107"/>
      <c r="AU286" s="107"/>
    </row>
    <row r="287" spans="1:47" x14ac:dyDescent="0.25">
      <c r="A287" s="107"/>
      <c r="B287" s="93" t="s">
        <v>206</v>
      </c>
      <c r="C287" s="167" t="s">
        <v>4</v>
      </c>
      <c r="D287" s="168"/>
      <c r="E287" s="168"/>
      <c r="F287" s="168"/>
      <c r="G287" s="94">
        <v>25000</v>
      </c>
      <c r="H287" s="94"/>
      <c r="I287" s="94">
        <v>0</v>
      </c>
      <c r="J287" s="169">
        <f t="shared" si="4"/>
        <v>0</v>
      </c>
      <c r="K287" s="170"/>
      <c r="L287" s="171"/>
      <c r="M287" s="107"/>
      <c r="N287" s="107"/>
      <c r="O287" s="107"/>
      <c r="P287" s="107"/>
      <c r="Q287" s="107"/>
      <c r="R287" s="107"/>
      <c r="S287" s="107"/>
      <c r="T287" s="107"/>
      <c r="U287" s="107"/>
      <c r="V287" s="107"/>
      <c r="W287" s="107"/>
      <c r="X287" s="107"/>
      <c r="Y287" s="107"/>
      <c r="Z287" s="107"/>
      <c r="AA287" s="107"/>
      <c r="AB287" s="107"/>
      <c r="AC287" s="107"/>
      <c r="AD287" s="107"/>
      <c r="AE287" s="107"/>
      <c r="AF287" s="107"/>
      <c r="AG287" s="107"/>
      <c r="AH287" s="107"/>
      <c r="AI287" s="107"/>
      <c r="AJ287" s="107"/>
      <c r="AK287" s="107"/>
      <c r="AL287" s="107"/>
      <c r="AM287" s="107"/>
      <c r="AN287" s="107"/>
      <c r="AO287" s="107"/>
      <c r="AP287" s="107"/>
      <c r="AQ287" s="107"/>
      <c r="AR287" s="107"/>
      <c r="AS287" s="107"/>
      <c r="AT287" s="107"/>
      <c r="AU287" s="107"/>
    </row>
    <row r="288" spans="1:47" x14ac:dyDescent="0.25">
      <c r="A288" s="107"/>
      <c r="B288" s="93" t="s">
        <v>207</v>
      </c>
      <c r="C288" s="167" t="s">
        <v>14</v>
      </c>
      <c r="D288" s="168"/>
      <c r="E288" s="168"/>
      <c r="F288" s="168"/>
      <c r="G288" s="94">
        <v>25000</v>
      </c>
      <c r="H288" s="94"/>
      <c r="I288" s="94">
        <v>0</v>
      </c>
      <c r="J288" s="169">
        <f t="shared" si="4"/>
        <v>0</v>
      </c>
      <c r="K288" s="170"/>
      <c r="L288" s="171"/>
      <c r="M288" s="107"/>
      <c r="N288" s="107"/>
      <c r="O288" s="107"/>
      <c r="P288" s="107"/>
      <c r="Q288" s="107"/>
      <c r="R288" s="107"/>
      <c r="S288" s="107"/>
      <c r="T288" s="107"/>
      <c r="U288" s="107"/>
      <c r="V288" s="107"/>
      <c r="W288" s="107"/>
      <c r="X288" s="107"/>
      <c r="Y288" s="107"/>
      <c r="Z288" s="107"/>
      <c r="AA288" s="107"/>
      <c r="AB288" s="107"/>
      <c r="AC288" s="107"/>
      <c r="AD288" s="107"/>
      <c r="AE288" s="107"/>
      <c r="AF288" s="107"/>
      <c r="AG288" s="107"/>
      <c r="AH288" s="107"/>
      <c r="AI288" s="107"/>
      <c r="AJ288" s="107"/>
      <c r="AK288" s="107"/>
      <c r="AL288" s="107"/>
      <c r="AM288" s="107"/>
      <c r="AN288" s="107"/>
      <c r="AO288" s="107"/>
      <c r="AP288" s="107"/>
      <c r="AQ288" s="107"/>
      <c r="AR288" s="107"/>
      <c r="AS288" s="107"/>
      <c r="AT288" s="107"/>
      <c r="AU288" s="107"/>
    </row>
    <row r="289" spans="1:47" x14ac:dyDescent="0.25">
      <c r="A289" s="107"/>
      <c r="B289" s="93" t="s">
        <v>208</v>
      </c>
      <c r="C289" s="167" t="s">
        <v>113</v>
      </c>
      <c r="D289" s="168"/>
      <c r="E289" s="168"/>
      <c r="F289" s="168"/>
      <c r="G289" s="94">
        <v>25000</v>
      </c>
      <c r="H289" s="94"/>
      <c r="I289" s="94">
        <v>0</v>
      </c>
      <c r="J289" s="169">
        <f t="shared" si="4"/>
        <v>0</v>
      </c>
      <c r="K289" s="170"/>
      <c r="L289" s="171"/>
      <c r="M289" s="107"/>
      <c r="N289" s="107"/>
      <c r="O289" s="107"/>
      <c r="P289" s="107"/>
      <c r="Q289" s="107"/>
      <c r="R289" s="107"/>
      <c r="S289" s="107"/>
      <c r="T289" s="107"/>
      <c r="U289" s="107"/>
      <c r="V289" s="107"/>
      <c r="W289" s="107"/>
      <c r="X289" s="107"/>
      <c r="Y289" s="107"/>
      <c r="Z289" s="107"/>
      <c r="AA289" s="107"/>
      <c r="AB289" s="107"/>
      <c r="AC289" s="107"/>
      <c r="AD289" s="107"/>
      <c r="AE289" s="107"/>
      <c r="AF289" s="107"/>
      <c r="AG289" s="107"/>
      <c r="AH289" s="107"/>
      <c r="AI289" s="107"/>
      <c r="AJ289" s="107"/>
      <c r="AK289" s="107"/>
      <c r="AL289" s="107"/>
      <c r="AM289" s="107"/>
      <c r="AN289" s="107"/>
      <c r="AO289" s="107"/>
      <c r="AP289" s="107"/>
      <c r="AQ289" s="107"/>
      <c r="AR289" s="107"/>
      <c r="AS289" s="107"/>
      <c r="AT289" s="107"/>
      <c r="AU289" s="107"/>
    </row>
    <row r="290" spans="1:47" s="109" customFormat="1" ht="22.5" x14ac:dyDescent="0.25">
      <c r="A290" s="107"/>
      <c r="B290" s="105" t="s">
        <v>437</v>
      </c>
      <c r="C290" s="172" t="s">
        <v>438</v>
      </c>
      <c r="D290" s="173"/>
      <c r="E290" s="173"/>
      <c r="F290" s="173"/>
      <c r="G290" s="106">
        <v>38000</v>
      </c>
      <c r="H290" s="106"/>
      <c r="I290" s="106">
        <v>0</v>
      </c>
      <c r="J290" s="174">
        <f t="shared" si="4"/>
        <v>0</v>
      </c>
      <c r="K290" s="175"/>
      <c r="L290" s="176"/>
      <c r="M290" s="107"/>
      <c r="N290" s="107"/>
      <c r="O290" s="107"/>
      <c r="P290" s="107"/>
      <c r="Q290" s="107"/>
      <c r="R290" s="107"/>
      <c r="S290" s="107"/>
      <c r="T290" s="107"/>
      <c r="U290" s="107"/>
      <c r="V290" s="107"/>
      <c r="W290" s="107"/>
      <c r="X290" s="107"/>
      <c r="Y290" s="107"/>
      <c r="Z290" s="107"/>
      <c r="AA290" s="107"/>
      <c r="AB290" s="107"/>
      <c r="AC290" s="107"/>
      <c r="AD290" s="107"/>
      <c r="AE290" s="107"/>
      <c r="AF290" s="107"/>
      <c r="AG290" s="107"/>
      <c r="AH290" s="107"/>
      <c r="AI290" s="107"/>
      <c r="AJ290" s="107"/>
      <c r="AK290" s="107"/>
      <c r="AL290" s="107"/>
      <c r="AM290" s="107"/>
      <c r="AN290" s="107"/>
    </row>
    <row r="291" spans="1:47" x14ac:dyDescent="0.25">
      <c r="A291" s="107"/>
      <c r="B291" s="100" t="s">
        <v>239</v>
      </c>
      <c r="C291" s="177" t="s">
        <v>240</v>
      </c>
      <c r="D291" s="178"/>
      <c r="E291" s="178"/>
      <c r="F291" s="178"/>
      <c r="G291" s="101">
        <v>38000</v>
      </c>
      <c r="H291" s="101"/>
      <c r="I291" s="101">
        <v>0</v>
      </c>
      <c r="J291" s="179">
        <f t="shared" si="4"/>
        <v>0</v>
      </c>
      <c r="K291" s="180"/>
      <c r="L291" s="181"/>
    </row>
    <row r="292" spans="1:47" x14ac:dyDescent="0.25">
      <c r="A292" s="107"/>
      <c r="B292" s="98" t="s">
        <v>241</v>
      </c>
      <c r="C292" s="182" t="s">
        <v>240</v>
      </c>
      <c r="D292" s="183"/>
      <c r="E292" s="183"/>
      <c r="F292" s="183"/>
      <c r="G292" s="99">
        <v>38000</v>
      </c>
      <c r="H292" s="99"/>
      <c r="I292" s="99">
        <v>0</v>
      </c>
      <c r="J292" s="184">
        <f t="shared" si="4"/>
        <v>0</v>
      </c>
      <c r="K292" s="185"/>
      <c r="L292" s="186"/>
    </row>
    <row r="293" spans="1:47" x14ac:dyDescent="0.25">
      <c r="A293" s="107"/>
      <c r="B293" s="93" t="s">
        <v>206</v>
      </c>
      <c r="C293" s="167" t="s">
        <v>4</v>
      </c>
      <c r="D293" s="168"/>
      <c r="E293" s="168"/>
      <c r="F293" s="168"/>
      <c r="G293" s="94">
        <v>38000</v>
      </c>
      <c r="H293" s="94"/>
      <c r="I293" s="94">
        <v>0</v>
      </c>
      <c r="J293" s="169">
        <f t="shared" si="4"/>
        <v>0</v>
      </c>
      <c r="K293" s="170"/>
      <c r="L293" s="171"/>
    </row>
    <row r="294" spans="1:47" x14ac:dyDescent="0.25">
      <c r="A294" s="107"/>
      <c r="B294" s="93" t="s">
        <v>242</v>
      </c>
      <c r="C294" s="167" t="s">
        <v>5</v>
      </c>
      <c r="D294" s="168"/>
      <c r="E294" s="168"/>
      <c r="F294" s="168"/>
      <c r="G294" s="94">
        <v>38000</v>
      </c>
      <c r="H294" s="94"/>
      <c r="I294" s="94">
        <v>0</v>
      </c>
      <c r="J294" s="169">
        <f t="shared" si="4"/>
        <v>0</v>
      </c>
      <c r="K294" s="170"/>
      <c r="L294" s="171"/>
    </row>
    <row r="295" spans="1:47" x14ac:dyDescent="0.25">
      <c r="A295" s="107"/>
      <c r="B295" s="93" t="s">
        <v>243</v>
      </c>
      <c r="C295" s="167" t="s">
        <v>28</v>
      </c>
      <c r="D295" s="168"/>
      <c r="E295" s="168"/>
      <c r="F295" s="168"/>
      <c r="G295" s="94">
        <v>32618</v>
      </c>
      <c r="H295" s="94"/>
      <c r="I295" s="94">
        <v>0</v>
      </c>
      <c r="J295" s="169">
        <f t="shared" si="4"/>
        <v>0</v>
      </c>
      <c r="K295" s="170"/>
      <c r="L295" s="171"/>
    </row>
    <row r="296" spans="1:47" x14ac:dyDescent="0.25">
      <c r="A296" s="107"/>
      <c r="B296" s="93" t="s">
        <v>251</v>
      </c>
      <c r="C296" s="167" t="s">
        <v>252</v>
      </c>
      <c r="D296" s="168"/>
      <c r="E296" s="168"/>
      <c r="F296" s="168"/>
      <c r="G296" s="94">
        <v>0</v>
      </c>
      <c r="H296" s="94"/>
      <c r="I296" s="94">
        <v>0</v>
      </c>
      <c r="J296" s="169"/>
      <c r="K296" s="170"/>
      <c r="L296" s="171"/>
    </row>
    <row r="297" spans="1:47" x14ac:dyDescent="0.25">
      <c r="A297" s="107"/>
      <c r="B297" s="93" t="s">
        <v>244</v>
      </c>
      <c r="C297" s="167" t="s">
        <v>102</v>
      </c>
      <c r="D297" s="168"/>
      <c r="E297" s="168"/>
      <c r="F297" s="168"/>
      <c r="G297" s="94">
        <v>5382</v>
      </c>
      <c r="H297" s="94"/>
      <c r="I297" s="94">
        <v>0</v>
      </c>
      <c r="J297" s="169">
        <f t="shared" si="4"/>
        <v>0</v>
      </c>
      <c r="K297" s="170"/>
      <c r="L297" s="171"/>
    </row>
    <row r="298" spans="1:47" x14ac:dyDescent="0.25">
      <c r="A298" s="107"/>
      <c r="B298" s="93" t="s">
        <v>261</v>
      </c>
      <c r="C298" s="167" t="s">
        <v>103</v>
      </c>
      <c r="D298" s="168"/>
      <c r="E298" s="168"/>
      <c r="F298" s="168"/>
      <c r="G298" s="94">
        <v>0</v>
      </c>
      <c r="H298" s="94"/>
      <c r="I298" s="94">
        <v>0</v>
      </c>
      <c r="J298" s="169"/>
      <c r="K298" s="170"/>
      <c r="L298" s="171"/>
    </row>
    <row r="299" spans="1:47" x14ac:dyDescent="0.25">
      <c r="A299" s="107"/>
      <c r="B299" s="93" t="s">
        <v>207</v>
      </c>
      <c r="C299" s="167" t="s">
        <v>14</v>
      </c>
      <c r="D299" s="168"/>
      <c r="E299" s="168"/>
      <c r="F299" s="168"/>
      <c r="G299" s="94">
        <v>0</v>
      </c>
      <c r="H299" s="94"/>
      <c r="I299" s="94">
        <v>0</v>
      </c>
      <c r="J299" s="169"/>
      <c r="K299" s="170"/>
      <c r="L299" s="171"/>
    </row>
    <row r="300" spans="1:47" x14ac:dyDescent="0.25">
      <c r="A300" s="107"/>
      <c r="B300" s="93" t="s">
        <v>245</v>
      </c>
      <c r="C300" s="167" t="s">
        <v>30</v>
      </c>
      <c r="D300" s="168"/>
      <c r="E300" s="168"/>
      <c r="F300" s="168"/>
      <c r="G300" s="94">
        <v>0</v>
      </c>
      <c r="H300" s="94"/>
      <c r="I300" s="94">
        <v>0</v>
      </c>
      <c r="J300" s="169"/>
      <c r="K300" s="170"/>
      <c r="L300" s="171"/>
    </row>
    <row r="301" spans="1:47" s="109" customFormat="1" ht="22.5" x14ac:dyDescent="0.25">
      <c r="A301" s="107"/>
      <c r="B301" s="105" t="s">
        <v>439</v>
      </c>
      <c r="C301" s="172" t="s">
        <v>440</v>
      </c>
      <c r="D301" s="173"/>
      <c r="E301" s="173"/>
      <c r="F301" s="173"/>
      <c r="G301" s="106">
        <v>6636</v>
      </c>
      <c r="H301" s="106"/>
      <c r="I301" s="106">
        <v>6636</v>
      </c>
      <c r="J301" s="174">
        <f t="shared" si="4"/>
        <v>100</v>
      </c>
      <c r="K301" s="175"/>
      <c r="L301" s="176"/>
      <c r="M301" s="107"/>
      <c r="N301" s="107"/>
      <c r="O301" s="107"/>
      <c r="P301" s="107"/>
      <c r="Q301" s="107"/>
      <c r="R301" s="107"/>
      <c r="S301" s="107"/>
      <c r="T301" s="107"/>
      <c r="U301" s="107"/>
      <c r="V301" s="107"/>
      <c r="W301" s="107"/>
      <c r="X301" s="107"/>
      <c r="Y301" s="107"/>
      <c r="Z301" s="107"/>
      <c r="AA301" s="107"/>
      <c r="AB301" s="107"/>
      <c r="AC301" s="107"/>
      <c r="AD301" s="107"/>
      <c r="AE301" s="107"/>
      <c r="AF301" s="107"/>
      <c r="AG301" s="107"/>
      <c r="AH301" s="107"/>
      <c r="AI301" s="107"/>
      <c r="AJ301" s="107"/>
      <c r="AK301" s="107"/>
    </row>
    <row r="302" spans="1:47" x14ac:dyDescent="0.25">
      <c r="A302" s="107"/>
      <c r="B302" s="100" t="s">
        <v>239</v>
      </c>
      <c r="C302" s="177" t="s">
        <v>240</v>
      </c>
      <c r="D302" s="178"/>
      <c r="E302" s="178"/>
      <c r="F302" s="178"/>
      <c r="G302" s="101">
        <v>6636</v>
      </c>
      <c r="H302" s="101"/>
      <c r="I302" s="101">
        <v>6636</v>
      </c>
      <c r="J302" s="179">
        <f t="shared" si="4"/>
        <v>100</v>
      </c>
      <c r="K302" s="180"/>
      <c r="L302" s="181"/>
      <c r="M302" s="107"/>
      <c r="N302" s="107"/>
      <c r="O302" s="107"/>
      <c r="P302" s="107"/>
      <c r="Q302" s="107"/>
      <c r="R302" s="107"/>
      <c r="S302" s="107"/>
      <c r="T302" s="107"/>
      <c r="U302" s="107"/>
      <c r="V302" s="107"/>
      <c r="W302" s="107"/>
      <c r="X302" s="107"/>
      <c r="Y302" s="107"/>
      <c r="Z302" s="107"/>
      <c r="AA302" s="107"/>
      <c r="AB302" s="107"/>
      <c r="AC302" s="107"/>
      <c r="AD302" s="107"/>
      <c r="AE302" s="107"/>
      <c r="AF302" s="107"/>
      <c r="AG302" s="107"/>
      <c r="AH302" s="107"/>
      <c r="AI302" s="107"/>
      <c r="AJ302" s="107"/>
      <c r="AK302" s="107"/>
    </row>
    <row r="303" spans="1:47" x14ac:dyDescent="0.25">
      <c r="A303" s="107"/>
      <c r="B303" s="98" t="s">
        <v>241</v>
      </c>
      <c r="C303" s="182" t="s">
        <v>240</v>
      </c>
      <c r="D303" s="183"/>
      <c r="E303" s="183"/>
      <c r="F303" s="183"/>
      <c r="G303" s="99">
        <v>6636</v>
      </c>
      <c r="H303" s="99"/>
      <c r="I303" s="99">
        <v>6636</v>
      </c>
      <c r="J303" s="184">
        <f t="shared" si="4"/>
        <v>100</v>
      </c>
      <c r="K303" s="185"/>
      <c r="L303" s="186"/>
    </row>
    <row r="304" spans="1:47" x14ac:dyDescent="0.25">
      <c r="A304" s="107"/>
      <c r="B304" s="93" t="s">
        <v>206</v>
      </c>
      <c r="C304" s="167" t="s">
        <v>4</v>
      </c>
      <c r="D304" s="168"/>
      <c r="E304" s="168"/>
      <c r="F304" s="168"/>
      <c r="G304" s="94">
        <v>6636</v>
      </c>
      <c r="H304" s="94"/>
      <c r="I304" s="94">
        <v>6636</v>
      </c>
      <c r="J304" s="169">
        <f t="shared" si="4"/>
        <v>100</v>
      </c>
      <c r="K304" s="170"/>
      <c r="L304" s="171"/>
    </row>
    <row r="305" spans="1:12" x14ac:dyDescent="0.25">
      <c r="A305" s="107"/>
      <c r="B305" s="93" t="s">
        <v>242</v>
      </c>
      <c r="C305" s="167" t="s">
        <v>5</v>
      </c>
      <c r="D305" s="168"/>
      <c r="E305" s="168"/>
      <c r="F305" s="168"/>
      <c r="G305" s="94">
        <v>6636</v>
      </c>
      <c r="H305" s="94"/>
      <c r="I305" s="94">
        <v>6636</v>
      </c>
      <c r="J305" s="169">
        <f t="shared" si="4"/>
        <v>100</v>
      </c>
      <c r="K305" s="170"/>
      <c r="L305" s="171"/>
    </row>
    <row r="306" spans="1:12" x14ac:dyDescent="0.25">
      <c r="A306" s="107"/>
      <c r="B306" s="93" t="s">
        <v>243</v>
      </c>
      <c r="C306" s="167" t="s">
        <v>28</v>
      </c>
      <c r="D306" s="168"/>
      <c r="E306" s="168"/>
      <c r="F306" s="168"/>
      <c r="G306" s="94">
        <v>5696</v>
      </c>
      <c r="H306" s="94"/>
      <c r="I306" s="94">
        <v>5696</v>
      </c>
      <c r="J306" s="169">
        <f t="shared" si="4"/>
        <v>100</v>
      </c>
      <c r="K306" s="170"/>
      <c r="L306" s="171"/>
    </row>
    <row r="307" spans="1:12" x14ac:dyDescent="0.25">
      <c r="A307" s="107"/>
      <c r="B307" s="93" t="s">
        <v>251</v>
      </c>
      <c r="C307" s="167" t="s">
        <v>252</v>
      </c>
      <c r="D307" s="168"/>
      <c r="E307" s="168"/>
      <c r="F307" s="168"/>
      <c r="G307" s="94">
        <v>0</v>
      </c>
      <c r="H307" s="94"/>
      <c r="I307" s="94">
        <v>5696</v>
      </c>
      <c r="J307" s="169"/>
      <c r="K307" s="170"/>
      <c r="L307" s="171"/>
    </row>
    <row r="308" spans="1:12" x14ac:dyDescent="0.25">
      <c r="A308" s="107"/>
      <c r="B308" s="93" t="s">
        <v>244</v>
      </c>
      <c r="C308" s="167" t="s">
        <v>102</v>
      </c>
      <c r="D308" s="168"/>
      <c r="E308" s="168"/>
      <c r="F308" s="168"/>
      <c r="G308" s="94">
        <v>940</v>
      </c>
      <c r="H308" s="94"/>
      <c r="I308" s="94">
        <v>940</v>
      </c>
      <c r="J308" s="169">
        <f>I308/G308*100</f>
        <v>100</v>
      </c>
      <c r="K308" s="170"/>
      <c r="L308" s="171"/>
    </row>
    <row r="309" spans="1:12" x14ac:dyDescent="0.25">
      <c r="A309" s="107"/>
      <c r="B309" s="93" t="s">
        <v>261</v>
      </c>
      <c r="C309" s="167" t="s">
        <v>103</v>
      </c>
      <c r="D309" s="168"/>
      <c r="E309" s="168"/>
      <c r="F309" s="168"/>
      <c r="G309" s="94">
        <v>0</v>
      </c>
      <c r="H309" s="94"/>
      <c r="I309" s="94">
        <v>940</v>
      </c>
      <c r="J309" s="169"/>
      <c r="K309" s="170"/>
      <c r="L309" s="171"/>
    </row>
    <row r="310" spans="1:12" x14ac:dyDescent="0.25">
      <c r="A310" s="107"/>
      <c r="B310" s="93" t="s">
        <v>217</v>
      </c>
      <c r="C310" s="167" t="s">
        <v>6</v>
      </c>
      <c r="D310" s="168"/>
      <c r="E310" s="168"/>
      <c r="F310" s="168"/>
      <c r="G310" s="94">
        <v>0</v>
      </c>
      <c r="H310" s="94"/>
      <c r="I310" s="94">
        <v>0</v>
      </c>
      <c r="J310" s="169"/>
      <c r="K310" s="170"/>
      <c r="L310" s="171"/>
    </row>
    <row r="311" spans="1:12" x14ac:dyDescent="0.25">
      <c r="A311" s="107"/>
      <c r="B311" s="93" t="s">
        <v>218</v>
      </c>
      <c r="C311" s="167" t="s">
        <v>219</v>
      </c>
      <c r="D311" s="168"/>
      <c r="E311" s="168"/>
      <c r="F311" s="168"/>
      <c r="G311" s="94">
        <v>0</v>
      </c>
      <c r="H311" s="94"/>
      <c r="I311" s="94">
        <v>0</v>
      </c>
      <c r="J311" s="169"/>
      <c r="K311" s="170"/>
      <c r="L311" s="171"/>
    </row>
    <row r="312" spans="1:12" x14ac:dyDescent="0.25">
      <c r="A312" s="107"/>
      <c r="B312" s="93" t="s">
        <v>220</v>
      </c>
      <c r="C312" s="167" t="s">
        <v>137</v>
      </c>
      <c r="D312" s="168"/>
      <c r="E312" s="168"/>
      <c r="F312" s="168"/>
      <c r="G312" s="94">
        <v>0</v>
      </c>
      <c r="H312" s="94"/>
      <c r="I312" s="94">
        <v>0</v>
      </c>
      <c r="J312" s="169"/>
      <c r="K312" s="170"/>
      <c r="L312" s="171"/>
    </row>
    <row r="313" spans="1:12" x14ac:dyDescent="0.25"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</row>
    <row r="314" spans="1:12" x14ac:dyDescent="0.25">
      <c r="B314" s="82" t="s">
        <v>441</v>
      </c>
    </row>
    <row r="315" spans="1:12" x14ac:dyDescent="0.25">
      <c r="B315" s="82"/>
    </row>
  </sheetData>
  <mergeCells count="616">
    <mergeCell ref="C311:F311"/>
    <mergeCell ref="J311:L311"/>
    <mergeCell ref="C312:F312"/>
    <mergeCell ref="J312:L312"/>
    <mergeCell ref="C308:F308"/>
    <mergeCell ref="J308:L308"/>
    <mergeCell ref="C309:F309"/>
    <mergeCell ref="J309:L309"/>
    <mergeCell ref="C310:F310"/>
    <mergeCell ref="J310:L310"/>
    <mergeCell ref="C305:F305"/>
    <mergeCell ref="J305:L305"/>
    <mergeCell ref="C306:F306"/>
    <mergeCell ref="J306:L306"/>
    <mergeCell ref="C307:F307"/>
    <mergeCell ref="J307:L307"/>
    <mergeCell ref="C302:F302"/>
    <mergeCell ref="J302:L302"/>
    <mergeCell ref="C303:F303"/>
    <mergeCell ref="J303:L303"/>
    <mergeCell ref="C304:F304"/>
    <mergeCell ref="J304:L304"/>
    <mergeCell ref="C299:F299"/>
    <mergeCell ref="J299:L299"/>
    <mergeCell ref="C300:F300"/>
    <mergeCell ref="J300:L300"/>
    <mergeCell ref="C301:F301"/>
    <mergeCell ref="J301:L301"/>
    <mergeCell ref="C296:F296"/>
    <mergeCell ref="J296:L296"/>
    <mergeCell ref="C297:F297"/>
    <mergeCell ref="J297:L297"/>
    <mergeCell ref="C298:F298"/>
    <mergeCell ref="J298:L298"/>
    <mergeCell ref="C293:F293"/>
    <mergeCell ref="J293:L293"/>
    <mergeCell ref="C294:F294"/>
    <mergeCell ref="J294:L294"/>
    <mergeCell ref="C295:F295"/>
    <mergeCell ref="J295:L295"/>
    <mergeCell ref="C290:F290"/>
    <mergeCell ref="J290:L290"/>
    <mergeCell ref="C291:F291"/>
    <mergeCell ref="J291:L291"/>
    <mergeCell ref="C292:F292"/>
    <mergeCell ref="J292:L292"/>
    <mergeCell ref="C287:F287"/>
    <mergeCell ref="J287:L287"/>
    <mergeCell ref="C288:F288"/>
    <mergeCell ref="J288:L288"/>
    <mergeCell ref="C289:F289"/>
    <mergeCell ref="J289:L289"/>
    <mergeCell ref="C284:F284"/>
    <mergeCell ref="J284:L284"/>
    <mergeCell ref="C285:F285"/>
    <mergeCell ref="J285:L285"/>
    <mergeCell ref="C286:F286"/>
    <mergeCell ref="J286:L286"/>
    <mergeCell ref="C281:F281"/>
    <mergeCell ref="J281:L281"/>
    <mergeCell ref="C282:F282"/>
    <mergeCell ref="J282:L282"/>
    <mergeCell ref="C283:F283"/>
    <mergeCell ref="J283:L283"/>
    <mergeCell ref="C278:F278"/>
    <mergeCell ref="J278:L278"/>
    <mergeCell ref="C279:F279"/>
    <mergeCell ref="J279:L279"/>
    <mergeCell ref="C280:F280"/>
    <mergeCell ref="J280:L280"/>
    <mergeCell ref="C275:F275"/>
    <mergeCell ref="J275:L275"/>
    <mergeCell ref="C276:F276"/>
    <mergeCell ref="J276:L276"/>
    <mergeCell ref="C277:F277"/>
    <mergeCell ref="J277:L277"/>
    <mergeCell ref="C272:F272"/>
    <mergeCell ref="J272:L272"/>
    <mergeCell ref="C273:F273"/>
    <mergeCell ref="J273:L273"/>
    <mergeCell ref="C274:F274"/>
    <mergeCell ref="J274:L274"/>
    <mergeCell ref="C269:F269"/>
    <mergeCell ref="J269:L269"/>
    <mergeCell ref="C270:F270"/>
    <mergeCell ref="J270:L270"/>
    <mergeCell ref="C271:F271"/>
    <mergeCell ref="J271:L271"/>
    <mergeCell ref="C266:F266"/>
    <mergeCell ref="J266:L266"/>
    <mergeCell ref="C267:F267"/>
    <mergeCell ref="J267:L267"/>
    <mergeCell ref="C268:F268"/>
    <mergeCell ref="J268:L268"/>
    <mergeCell ref="C263:F263"/>
    <mergeCell ref="J263:L263"/>
    <mergeCell ref="C264:F264"/>
    <mergeCell ref="J264:L264"/>
    <mergeCell ref="C265:F265"/>
    <mergeCell ref="J265:L265"/>
    <mergeCell ref="C260:F260"/>
    <mergeCell ref="J260:L260"/>
    <mergeCell ref="C261:F261"/>
    <mergeCell ref="J261:L261"/>
    <mergeCell ref="C262:F262"/>
    <mergeCell ref="J262:L262"/>
    <mergeCell ref="C257:F257"/>
    <mergeCell ref="J257:L257"/>
    <mergeCell ref="C258:F258"/>
    <mergeCell ref="J258:L258"/>
    <mergeCell ref="C259:F259"/>
    <mergeCell ref="J259:L259"/>
    <mergeCell ref="C254:F254"/>
    <mergeCell ref="J254:L254"/>
    <mergeCell ref="C255:F255"/>
    <mergeCell ref="J255:L255"/>
    <mergeCell ref="C256:F256"/>
    <mergeCell ref="J256:L256"/>
    <mergeCell ref="C251:F251"/>
    <mergeCell ref="J251:L251"/>
    <mergeCell ref="C252:F252"/>
    <mergeCell ref="J252:L252"/>
    <mergeCell ref="C253:F253"/>
    <mergeCell ref="J253:L253"/>
    <mergeCell ref="C248:F248"/>
    <mergeCell ref="J248:L248"/>
    <mergeCell ref="C249:F249"/>
    <mergeCell ref="J249:L249"/>
    <mergeCell ref="C250:F250"/>
    <mergeCell ref="J250:L250"/>
    <mergeCell ref="C245:F245"/>
    <mergeCell ref="J245:L245"/>
    <mergeCell ref="C246:F246"/>
    <mergeCell ref="J246:L246"/>
    <mergeCell ref="C247:F247"/>
    <mergeCell ref="J247:L247"/>
    <mergeCell ref="C242:F242"/>
    <mergeCell ref="J242:L242"/>
    <mergeCell ref="C243:F243"/>
    <mergeCell ref="J243:L243"/>
    <mergeCell ref="C244:F244"/>
    <mergeCell ref="J244:L244"/>
    <mergeCell ref="C239:F239"/>
    <mergeCell ref="J239:L239"/>
    <mergeCell ref="C240:F240"/>
    <mergeCell ref="J240:L240"/>
    <mergeCell ref="C241:F241"/>
    <mergeCell ref="J241:L241"/>
    <mergeCell ref="C236:F236"/>
    <mergeCell ref="J236:L236"/>
    <mergeCell ref="C237:F237"/>
    <mergeCell ref="J237:L237"/>
    <mergeCell ref="C238:F238"/>
    <mergeCell ref="J238:L238"/>
    <mergeCell ref="C233:F233"/>
    <mergeCell ref="J233:L233"/>
    <mergeCell ref="C234:F234"/>
    <mergeCell ref="J234:L234"/>
    <mergeCell ref="C235:F235"/>
    <mergeCell ref="J235:L235"/>
    <mergeCell ref="C230:F230"/>
    <mergeCell ref="J230:L230"/>
    <mergeCell ref="C231:F231"/>
    <mergeCell ref="J231:L231"/>
    <mergeCell ref="C232:F232"/>
    <mergeCell ref="J232:L232"/>
    <mergeCell ref="C227:F227"/>
    <mergeCell ref="J227:L227"/>
    <mergeCell ref="C228:F228"/>
    <mergeCell ref="J228:L228"/>
    <mergeCell ref="C229:F229"/>
    <mergeCell ref="J229:L229"/>
    <mergeCell ref="C224:F224"/>
    <mergeCell ref="J224:L224"/>
    <mergeCell ref="C225:F225"/>
    <mergeCell ref="J225:L225"/>
    <mergeCell ref="C226:F226"/>
    <mergeCell ref="J226:L226"/>
    <mergeCell ref="C221:F221"/>
    <mergeCell ref="J221:L221"/>
    <mergeCell ref="C222:F222"/>
    <mergeCell ref="J222:L222"/>
    <mergeCell ref="C223:F223"/>
    <mergeCell ref="J223:L223"/>
    <mergeCell ref="C218:F218"/>
    <mergeCell ref="J218:L218"/>
    <mergeCell ref="C219:F219"/>
    <mergeCell ref="J219:L219"/>
    <mergeCell ref="C220:F220"/>
    <mergeCell ref="J220:L220"/>
    <mergeCell ref="C215:F215"/>
    <mergeCell ref="J215:L215"/>
    <mergeCell ref="C216:F216"/>
    <mergeCell ref="J216:L216"/>
    <mergeCell ref="C217:F217"/>
    <mergeCell ref="J217:L217"/>
    <mergeCell ref="C212:F212"/>
    <mergeCell ref="J212:L212"/>
    <mergeCell ref="C213:F213"/>
    <mergeCell ref="J213:L213"/>
    <mergeCell ref="C214:F214"/>
    <mergeCell ref="J214:L214"/>
    <mergeCell ref="C209:F209"/>
    <mergeCell ref="J209:L209"/>
    <mergeCell ref="C210:F210"/>
    <mergeCell ref="J210:L210"/>
    <mergeCell ref="C211:F211"/>
    <mergeCell ref="J211:L211"/>
    <mergeCell ref="C206:F206"/>
    <mergeCell ref="J206:L206"/>
    <mergeCell ref="C207:F207"/>
    <mergeCell ref="J207:L207"/>
    <mergeCell ref="C208:F208"/>
    <mergeCell ref="J208:L208"/>
    <mergeCell ref="C203:F203"/>
    <mergeCell ref="J203:L203"/>
    <mergeCell ref="C204:F204"/>
    <mergeCell ref="J204:L204"/>
    <mergeCell ref="C205:F205"/>
    <mergeCell ref="J205:L205"/>
    <mergeCell ref="C200:F200"/>
    <mergeCell ref="J200:L200"/>
    <mergeCell ref="C201:F201"/>
    <mergeCell ref="J201:L201"/>
    <mergeCell ref="C202:F202"/>
    <mergeCell ref="J202:L202"/>
    <mergeCell ref="C197:F197"/>
    <mergeCell ref="J197:L197"/>
    <mergeCell ref="C198:F198"/>
    <mergeCell ref="J198:L198"/>
    <mergeCell ref="C199:F199"/>
    <mergeCell ref="J199:L199"/>
    <mergeCell ref="C194:F194"/>
    <mergeCell ref="J194:L194"/>
    <mergeCell ref="C195:F195"/>
    <mergeCell ref="J195:L195"/>
    <mergeCell ref="C196:F196"/>
    <mergeCell ref="J196:L196"/>
    <mergeCell ref="C191:F191"/>
    <mergeCell ref="J191:L191"/>
    <mergeCell ref="C192:F192"/>
    <mergeCell ref="J192:L192"/>
    <mergeCell ref="C193:F193"/>
    <mergeCell ref="J193:L193"/>
    <mergeCell ref="C188:F188"/>
    <mergeCell ref="J188:L188"/>
    <mergeCell ref="C189:F189"/>
    <mergeCell ref="J189:L189"/>
    <mergeCell ref="C190:F190"/>
    <mergeCell ref="J190:L190"/>
    <mergeCell ref="C185:F185"/>
    <mergeCell ref="J185:L185"/>
    <mergeCell ref="C186:F186"/>
    <mergeCell ref="J186:L186"/>
    <mergeCell ref="C187:F187"/>
    <mergeCell ref="J187:L187"/>
    <mergeCell ref="C182:F182"/>
    <mergeCell ref="J182:L182"/>
    <mergeCell ref="C183:F183"/>
    <mergeCell ref="J183:L183"/>
    <mergeCell ref="C184:F184"/>
    <mergeCell ref="J184:L184"/>
    <mergeCell ref="C179:F179"/>
    <mergeCell ref="J179:L179"/>
    <mergeCell ref="C180:F180"/>
    <mergeCell ref="J180:L180"/>
    <mergeCell ref="C181:F181"/>
    <mergeCell ref="J181:L181"/>
    <mergeCell ref="C176:F176"/>
    <mergeCell ref="J176:L176"/>
    <mergeCell ref="C177:F177"/>
    <mergeCell ref="J177:L177"/>
    <mergeCell ref="C178:F178"/>
    <mergeCell ref="J178:L178"/>
    <mergeCell ref="C173:F173"/>
    <mergeCell ref="J173:L173"/>
    <mergeCell ref="C174:F174"/>
    <mergeCell ref="J174:L174"/>
    <mergeCell ref="C175:F175"/>
    <mergeCell ref="J175:L175"/>
    <mergeCell ref="C170:F170"/>
    <mergeCell ref="J170:L170"/>
    <mergeCell ref="C171:F171"/>
    <mergeCell ref="J171:L171"/>
    <mergeCell ref="C172:F172"/>
    <mergeCell ref="J172:L172"/>
    <mergeCell ref="C167:F167"/>
    <mergeCell ref="J167:L167"/>
    <mergeCell ref="C168:F168"/>
    <mergeCell ref="J168:L168"/>
    <mergeCell ref="C169:F169"/>
    <mergeCell ref="J169:L169"/>
    <mergeCell ref="C164:F164"/>
    <mergeCell ref="J164:L164"/>
    <mergeCell ref="C165:F165"/>
    <mergeCell ref="J165:L165"/>
    <mergeCell ref="C166:F166"/>
    <mergeCell ref="J166:L166"/>
    <mergeCell ref="C161:F161"/>
    <mergeCell ref="J161:L161"/>
    <mergeCell ref="C162:F162"/>
    <mergeCell ref="J162:L162"/>
    <mergeCell ref="C163:F163"/>
    <mergeCell ref="J163:L163"/>
    <mergeCell ref="C158:F158"/>
    <mergeCell ref="J158:L158"/>
    <mergeCell ref="C159:F159"/>
    <mergeCell ref="J159:L159"/>
    <mergeCell ref="C160:F160"/>
    <mergeCell ref="J160:L160"/>
    <mergeCell ref="C155:F155"/>
    <mergeCell ref="J155:L155"/>
    <mergeCell ref="C156:F156"/>
    <mergeCell ref="J156:L156"/>
    <mergeCell ref="C157:F157"/>
    <mergeCell ref="J157:L157"/>
    <mergeCell ref="C152:F152"/>
    <mergeCell ref="J152:L152"/>
    <mergeCell ref="C153:F153"/>
    <mergeCell ref="J153:L153"/>
    <mergeCell ref="C154:F154"/>
    <mergeCell ref="J154:L154"/>
    <mergeCell ref="C149:F149"/>
    <mergeCell ref="J149:L149"/>
    <mergeCell ref="C150:F150"/>
    <mergeCell ref="J150:L150"/>
    <mergeCell ref="C151:F151"/>
    <mergeCell ref="J151:L151"/>
    <mergeCell ref="C146:F146"/>
    <mergeCell ref="J146:L146"/>
    <mergeCell ref="C147:F147"/>
    <mergeCell ref="J147:L147"/>
    <mergeCell ref="C148:F148"/>
    <mergeCell ref="J148:L148"/>
    <mergeCell ref="C143:F143"/>
    <mergeCell ref="J143:L143"/>
    <mergeCell ref="C144:F144"/>
    <mergeCell ref="J144:L144"/>
    <mergeCell ref="C145:F145"/>
    <mergeCell ref="J145:L145"/>
    <mergeCell ref="C140:F140"/>
    <mergeCell ref="J140:L140"/>
    <mergeCell ref="C141:F141"/>
    <mergeCell ref="J141:L141"/>
    <mergeCell ref="C142:F142"/>
    <mergeCell ref="J142:L142"/>
    <mergeCell ref="C137:F137"/>
    <mergeCell ref="J137:L137"/>
    <mergeCell ref="C138:F138"/>
    <mergeCell ref="J138:L138"/>
    <mergeCell ref="C139:F139"/>
    <mergeCell ref="J139:L139"/>
    <mergeCell ref="C134:F134"/>
    <mergeCell ref="J134:L134"/>
    <mergeCell ref="C135:F135"/>
    <mergeCell ref="J135:L135"/>
    <mergeCell ref="C136:F136"/>
    <mergeCell ref="J136:L136"/>
    <mergeCell ref="C131:F131"/>
    <mergeCell ref="J131:L131"/>
    <mergeCell ref="C132:F132"/>
    <mergeCell ref="J132:L132"/>
    <mergeCell ref="C133:F133"/>
    <mergeCell ref="J133:L133"/>
    <mergeCell ref="C128:F128"/>
    <mergeCell ref="J128:L128"/>
    <mergeCell ref="C129:F129"/>
    <mergeCell ref="J129:L129"/>
    <mergeCell ref="C130:F130"/>
    <mergeCell ref="J130:L130"/>
    <mergeCell ref="C125:F125"/>
    <mergeCell ref="J125:L125"/>
    <mergeCell ref="C126:F126"/>
    <mergeCell ref="J126:L126"/>
    <mergeCell ref="C127:F127"/>
    <mergeCell ref="J127:L127"/>
    <mergeCell ref="C122:F122"/>
    <mergeCell ref="J122:L122"/>
    <mergeCell ref="C123:F123"/>
    <mergeCell ref="J123:L123"/>
    <mergeCell ref="C124:F124"/>
    <mergeCell ref="J124:L124"/>
    <mergeCell ref="C119:F119"/>
    <mergeCell ref="J119:L119"/>
    <mergeCell ref="C120:F120"/>
    <mergeCell ref="J120:L120"/>
    <mergeCell ref="C121:F121"/>
    <mergeCell ref="J121:L121"/>
    <mergeCell ref="C116:F116"/>
    <mergeCell ref="J116:L116"/>
    <mergeCell ref="C117:F117"/>
    <mergeCell ref="J117:L117"/>
    <mergeCell ref="C118:F118"/>
    <mergeCell ref="J118:L118"/>
    <mergeCell ref="C113:F113"/>
    <mergeCell ref="J113:L113"/>
    <mergeCell ref="C114:F114"/>
    <mergeCell ref="J114:L114"/>
    <mergeCell ref="C115:F115"/>
    <mergeCell ref="J115:L115"/>
    <mergeCell ref="C110:F110"/>
    <mergeCell ref="J110:L110"/>
    <mergeCell ref="C111:F111"/>
    <mergeCell ref="J111:L111"/>
    <mergeCell ref="C112:F112"/>
    <mergeCell ref="J112:L112"/>
    <mergeCell ref="C107:F107"/>
    <mergeCell ref="J107:L107"/>
    <mergeCell ref="C108:F108"/>
    <mergeCell ref="J108:L108"/>
    <mergeCell ref="C109:F109"/>
    <mergeCell ref="J109:L109"/>
    <mergeCell ref="C104:F104"/>
    <mergeCell ref="J104:L104"/>
    <mergeCell ref="C105:F105"/>
    <mergeCell ref="J105:L105"/>
    <mergeCell ref="C106:F106"/>
    <mergeCell ref="J106:L106"/>
    <mergeCell ref="C101:F101"/>
    <mergeCell ref="J101:L101"/>
    <mergeCell ref="C102:F102"/>
    <mergeCell ref="J102:L102"/>
    <mergeCell ref="C103:F103"/>
    <mergeCell ref="J103:L103"/>
    <mergeCell ref="C98:F98"/>
    <mergeCell ref="J98:L98"/>
    <mergeCell ref="C99:F99"/>
    <mergeCell ref="J99:L99"/>
    <mergeCell ref="C100:F100"/>
    <mergeCell ref="J100:L100"/>
    <mergeCell ref="C95:F95"/>
    <mergeCell ref="J95:L95"/>
    <mergeCell ref="C96:F96"/>
    <mergeCell ref="J96:L96"/>
    <mergeCell ref="C97:F97"/>
    <mergeCell ref="J97:L97"/>
    <mergeCell ref="C92:F92"/>
    <mergeCell ref="J92:L92"/>
    <mergeCell ref="C93:F93"/>
    <mergeCell ref="J93:L93"/>
    <mergeCell ref="C94:F94"/>
    <mergeCell ref="J94:L94"/>
    <mergeCell ref="C89:F89"/>
    <mergeCell ref="J89:L89"/>
    <mergeCell ref="C90:F90"/>
    <mergeCell ref="J90:L90"/>
    <mergeCell ref="C91:F91"/>
    <mergeCell ref="J91:L91"/>
    <mergeCell ref="C86:F86"/>
    <mergeCell ref="J86:L86"/>
    <mergeCell ref="C87:F87"/>
    <mergeCell ref="J87:L87"/>
    <mergeCell ref="C88:F88"/>
    <mergeCell ref="J88:L88"/>
    <mergeCell ref="C83:F83"/>
    <mergeCell ref="J83:L83"/>
    <mergeCell ref="C84:F84"/>
    <mergeCell ref="J84:L84"/>
    <mergeCell ref="C85:F85"/>
    <mergeCell ref="J85:L85"/>
    <mergeCell ref="C80:F80"/>
    <mergeCell ref="J80:L80"/>
    <mergeCell ref="C81:F81"/>
    <mergeCell ref="J81:L81"/>
    <mergeCell ref="C82:F82"/>
    <mergeCell ref="J82:L82"/>
    <mergeCell ref="C77:F77"/>
    <mergeCell ref="J77:L77"/>
    <mergeCell ref="C78:F78"/>
    <mergeCell ref="J78:L78"/>
    <mergeCell ref="C79:F79"/>
    <mergeCell ref="J79:L79"/>
    <mergeCell ref="C74:F74"/>
    <mergeCell ref="J74:L74"/>
    <mergeCell ref="C75:F75"/>
    <mergeCell ref="J75:L75"/>
    <mergeCell ref="C76:F76"/>
    <mergeCell ref="J76:L76"/>
    <mergeCell ref="C71:F71"/>
    <mergeCell ref="J71:L71"/>
    <mergeCell ref="C72:F72"/>
    <mergeCell ref="J72:L72"/>
    <mergeCell ref="C73:F73"/>
    <mergeCell ref="J73:L73"/>
    <mergeCell ref="C68:F68"/>
    <mergeCell ref="J68:L68"/>
    <mergeCell ref="C69:F69"/>
    <mergeCell ref="J69:L69"/>
    <mergeCell ref="C70:F70"/>
    <mergeCell ref="J70:L70"/>
    <mergeCell ref="C65:F65"/>
    <mergeCell ref="J65:L65"/>
    <mergeCell ref="C66:F66"/>
    <mergeCell ref="J66:L66"/>
    <mergeCell ref="C67:F67"/>
    <mergeCell ref="J67:L67"/>
    <mergeCell ref="C62:F62"/>
    <mergeCell ref="J62:L62"/>
    <mergeCell ref="C63:F63"/>
    <mergeCell ref="J63:L63"/>
    <mergeCell ref="C64:F64"/>
    <mergeCell ref="J64:L64"/>
    <mergeCell ref="C59:F59"/>
    <mergeCell ref="J59:L59"/>
    <mergeCell ref="C60:F60"/>
    <mergeCell ref="J60:L60"/>
    <mergeCell ref="C61:F61"/>
    <mergeCell ref="J61:L61"/>
    <mergeCell ref="C56:F56"/>
    <mergeCell ref="J56:L56"/>
    <mergeCell ref="C57:F57"/>
    <mergeCell ref="J57:L57"/>
    <mergeCell ref="C58:F58"/>
    <mergeCell ref="J58:L58"/>
    <mergeCell ref="C53:F53"/>
    <mergeCell ref="J53:L53"/>
    <mergeCell ref="C54:F54"/>
    <mergeCell ref="J54:L54"/>
    <mergeCell ref="C55:F55"/>
    <mergeCell ref="J55:L55"/>
    <mergeCell ref="C50:F50"/>
    <mergeCell ref="J50:L50"/>
    <mergeCell ref="C51:F51"/>
    <mergeCell ref="J51:L51"/>
    <mergeCell ref="C52:F52"/>
    <mergeCell ref="J52:L52"/>
    <mergeCell ref="C47:F47"/>
    <mergeCell ref="J47:L47"/>
    <mergeCell ref="C48:F48"/>
    <mergeCell ref="J48:L48"/>
    <mergeCell ref="C49:F49"/>
    <mergeCell ref="J49:L49"/>
    <mergeCell ref="C44:F44"/>
    <mergeCell ref="J44:L44"/>
    <mergeCell ref="C45:F45"/>
    <mergeCell ref="J45:L45"/>
    <mergeCell ref="C46:F46"/>
    <mergeCell ref="J46:L46"/>
    <mergeCell ref="C41:F41"/>
    <mergeCell ref="J41:L41"/>
    <mergeCell ref="C42:F42"/>
    <mergeCell ref="J42:L42"/>
    <mergeCell ref="C43:F43"/>
    <mergeCell ref="J43:L43"/>
    <mergeCell ref="C38:F38"/>
    <mergeCell ref="J38:L38"/>
    <mergeCell ref="C39:F39"/>
    <mergeCell ref="J39:L39"/>
    <mergeCell ref="C40:F40"/>
    <mergeCell ref="J40:L40"/>
    <mergeCell ref="C35:F35"/>
    <mergeCell ref="J35:L35"/>
    <mergeCell ref="C36:F36"/>
    <mergeCell ref="J36:L36"/>
    <mergeCell ref="C37:F37"/>
    <mergeCell ref="J37:L37"/>
    <mergeCell ref="C32:F32"/>
    <mergeCell ref="J32:L32"/>
    <mergeCell ref="C33:F33"/>
    <mergeCell ref="J33:L33"/>
    <mergeCell ref="C34:F34"/>
    <mergeCell ref="J34:L34"/>
    <mergeCell ref="C29:F29"/>
    <mergeCell ref="J29:L29"/>
    <mergeCell ref="C30:F30"/>
    <mergeCell ref="J30:L30"/>
    <mergeCell ref="C31:F31"/>
    <mergeCell ref="J31:L31"/>
    <mergeCell ref="C26:F26"/>
    <mergeCell ref="J26:L26"/>
    <mergeCell ref="C27:F27"/>
    <mergeCell ref="J27:L27"/>
    <mergeCell ref="C28:F28"/>
    <mergeCell ref="J28:L28"/>
    <mergeCell ref="C23:F23"/>
    <mergeCell ref="J23:L23"/>
    <mergeCell ref="C24:F24"/>
    <mergeCell ref="J24:L24"/>
    <mergeCell ref="C25:F25"/>
    <mergeCell ref="J25:L25"/>
    <mergeCell ref="C20:F20"/>
    <mergeCell ref="J20:L20"/>
    <mergeCell ref="C21:F21"/>
    <mergeCell ref="J21:L21"/>
    <mergeCell ref="C22:F22"/>
    <mergeCell ref="J22:L22"/>
    <mergeCell ref="C18:F18"/>
    <mergeCell ref="J18:L18"/>
    <mergeCell ref="C19:F19"/>
    <mergeCell ref="J19:L19"/>
    <mergeCell ref="C14:F14"/>
    <mergeCell ref="J14:L14"/>
    <mergeCell ref="C15:F15"/>
    <mergeCell ref="J15:L15"/>
    <mergeCell ref="C16:F16"/>
    <mergeCell ref="J16:L16"/>
    <mergeCell ref="C13:F13"/>
    <mergeCell ref="J13:L13"/>
    <mergeCell ref="C8:F8"/>
    <mergeCell ref="J8:L8"/>
    <mergeCell ref="C9:F9"/>
    <mergeCell ref="J9:L9"/>
    <mergeCell ref="C10:F10"/>
    <mergeCell ref="J10:L10"/>
    <mergeCell ref="C17:F17"/>
    <mergeCell ref="J17:L17"/>
    <mergeCell ref="K1:L1"/>
    <mergeCell ref="B1:E2"/>
    <mergeCell ref="B3:D3"/>
    <mergeCell ref="D5:K5"/>
    <mergeCell ref="B7:F7"/>
    <mergeCell ref="J7:L7"/>
    <mergeCell ref="C11:F11"/>
    <mergeCell ref="J11:L11"/>
    <mergeCell ref="C12:F12"/>
    <mergeCell ref="J12:L12"/>
  </mergeCells>
  <pageMargins left="0.7" right="0.7" top="0.75" bottom="0.75" header="0.3" footer="0.3"/>
  <pageSetup paperSize="9" scale="18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Rashodi i prihodi prema izvoru</vt:lpstr>
      <vt:lpstr>Rashodi prema funkcijskoj k </vt:lpstr>
      <vt:lpstr>Račun financiranja </vt:lpstr>
      <vt:lpstr>Račun fin prema izvorima f</vt:lpstr>
      <vt:lpstr>Programska klasifikacija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Korisnik</cp:lastModifiedBy>
  <cp:lastPrinted>2024-07-25T06:31:14Z</cp:lastPrinted>
  <dcterms:created xsi:type="dcterms:W3CDTF">2022-08-12T12:51:27Z</dcterms:created>
  <dcterms:modified xsi:type="dcterms:W3CDTF">2024-07-25T06:31:39Z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- Tablica za izradu financijskog plana PK JLP(R)S.xlsx</vt:lpwstr>
  </property>
</Properties>
</file>