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Dokumenti\FINANCIJSKI IZVJEŠTAJI 2025\Izvršenje I.-VI. 2025\Nova mapa\"/>
    </mc:Choice>
  </mc:AlternateContent>
  <bookViews>
    <workbookView xWindow="0" yWindow="0" windowWidth="24000" windowHeight="10920"/>
  </bookViews>
  <sheets>
    <sheet name="SAŽETAK" sheetId="1" r:id="rId1"/>
    <sheet name=" Račun prihoda i rashoda" sheetId="3" r:id="rId2"/>
    <sheet name="Rashodi i prihodi prema izvoru" sheetId="8" r:id="rId3"/>
    <sheet name="Rashodi prema funkcijskoj k " sheetId="11" r:id="rId4"/>
    <sheet name="Račun financiranja " sheetId="9" r:id="rId5"/>
    <sheet name="Račun fin prema izvorima f" sheetId="10" r:id="rId6"/>
    <sheet name="Programska klasifikacija" sheetId="13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K24" i="1"/>
  <c r="E11" i="13" l="1"/>
  <c r="E12" i="13"/>
  <c r="D49" i="13" l="1"/>
  <c r="D15" i="13"/>
  <c r="D14" i="13" s="1"/>
  <c r="E266" i="13"/>
  <c r="D40" i="13"/>
  <c r="E314" i="13" l="1"/>
  <c r="E313" i="13"/>
  <c r="E312" i="13"/>
  <c r="E311" i="13"/>
  <c r="E310" i="13"/>
  <c r="E309" i="13"/>
  <c r="E308" i="13"/>
  <c r="E307" i="13"/>
  <c r="E306" i="13"/>
  <c r="E305" i="13"/>
  <c r="E304" i="13"/>
  <c r="E303" i="13"/>
  <c r="E302" i="13"/>
  <c r="E301" i="13"/>
  <c r="E300" i="13"/>
  <c r="E299" i="13"/>
  <c r="E298" i="13"/>
  <c r="E297" i="13"/>
  <c r="E296" i="13"/>
  <c r="E295" i="13"/>
  <c r="E294" i="13"/>
  <c r="E293" i="13"/>
  <c r="E292" i="13"/>
  <c r="E291" i="13"/>
  <c r="E290" i="13"/>
  <c r="E289" i="13"/>
  <c r="E288" i="13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E118" i="13"/>
  <c r="E117" i="13"/>
  <c r="E116" i="13"/>
  <c r="E115" i="13"/>
  <c r="E114" i="13"/>
  <c r="E113" i="13"/>
  <c r="E112" i="13"/>
  <c r="E111" i="13"/>
  <c r="E110" i="13"/>
  <c r="E109" i="13"/>
  <c r="E108" i="13"/>
  <c r="E107" i="13"/>
  <c r="E106" i="13"/>
  <c r="E105" i="13"/>
  <c r="E104" i="13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H9" i="11"/>
  <c r="H10" i="11"/>
  <c r="H11" i="11"/>
  <c r="G10" i="11"/>
  <c r="C7" i="11"/>
  <c r="C6" i="11"/>
  <c r="F30" i="8" l="1"/>
  <c r="D30" i="8" l="1"/>
  <c r="D27" i="8"/>
  <c r="D14" i="8"/>
  <c r="C30" i="8"/>
  <c r="C27" i="8"/>
  <c r="C22" i="8" s="1"/>
  <c r="C14" i="8"/>
  <c r="C11" i="8"/>
  <c r="C6" i="8"/>
  <c r="K124" i="3" l="1"/>
  <c r="J71" i="3"/>
  <c r="J62" i="3"/>
  <c r="K95" i="3"/>
  <c r="K94" i="3"/>
  <c r="K66" i="3"/>
  <c r="J99" i="3"/>
  <c r="J96" i="3" l="1"/>
  <c r="J77" i="3"/>
  <c r="K83" i="3"/>
  <c r="J63" i="3" l="1"/>
  <c r="H60" i="3"/>
  <c r="H61" i="3"/>
  <c r="H119" i="3"/>
  <c r="J11" i="3"/>
  <c r="J10" i="3" s="1"/>
  <c r="J12" i="3"/>
  <c r="J33" i="3"/>
  <c r="J27" i="3"/>
  <c r="J30" i="3"/>
  <c r="J72" i="3"/>
  <c r="J84" i="3"/>
  <c r="J108" i="3"/>
  <c r="J122" i="3"/>
  <c r="J120" i="3" s="1"/>
  <c r="J119" i="3" s="1"/>
  <c r="G27" i="3"/>
  <c r="G12" i="3"/>
  <c r="J61" i="3" l="1"/>
  <c r="J60" i="3" s="1"/>
  <c r="G11" i="3"/>
  <c r="G10" i="3" s="1"/>
  <c r="H10" i="1"/>
  <c r="G13" i="1" l="1"/>
  <c r="G10" i="1"/>
  <c r="H8" i="11" l="1"/>
  <c r="G8" i="11"/>
  <c r="G9" i="11"/>
  <c r="G11" i="11"/>
  <c r="F7" i="11"/>
  <c r="H7" i="11" s="1"/>
  <c r="D7" i="11"/>
  <c r="D6" i="11" s="1"/>
  <c r="F14" i="8"/>
  <c r="F11" i="8"/>
  <c r="F6" i="8" s="1"/>
  <c r="D6" i="8"/>
  <c r="D11" i="8"/>
  <c r="G7" i="8"/>
  <c r="G8" i="8"/>
  <c r="G9" i="8"/>
  <c r="G10" i="8"/>
  <c r="G12" i="8"/>
  <c r="G13" i="8"/>
  <c r="G14" i="8"/>
  <c r="G16" i="8"/>
  <c r="G17" i="8"/>
  <c r="G18" i="8"/>
  <c r="G19" i="8"/>
  <c r="G20" i="8"/>
  <c r="G21" i="8"/>
  <c r="G23" i="8"/>
  <c r="G24" i="8"/>
  <c r="G25" i="8"/>
  <c r="G26" i="8"/>
  <c r="G28" i="8"/>
  <c r="G29" i="8"/>
  <c r="G32" i="8"/>
  <c r="G33" i="8"/>
  <c r="G34" i="8"/>
  <c r="G35" i="8"/>
  <c r="G36" i="8"/>
  <c r="G37" i="8"/>
  <c r="H7" i="8"/>
  <c r="H8" i="8"/>
  <c r="H9" i="8"/>
  <c r="H10" i="8"/>
  <c r="H12" i="8"/>
  <c r="H13" i="8"/>
  <c r="H14" i="8"/>
  <c r="H16" i="8"/>
  <c r="H17" i="8"/>
  <c r="H18" i="8"/>
  <c r="H19" i="8"/>
  <c r="H20" i="8"/>
  <c r="H21" i="8"/>
  <c r="H23" i="8"/>
  <c r="H24" i="8"/>
  <c r="H25" i="8"/>
  <c r="H26" i="8"/>
  <c r="H28" i="8"/>
  <c r="H29" i="8"/>
  <c r="H32" i="8"/>
  <c r="H33" i="8"/>
  <c r="H34" i="8"/>
  <c r="H35" i="8"/>
  <c r="H36" i="8"/>
  <c r="H37" i="8"/>
  <c r="G30" i="8"/>
  <c r="F27" i="8"/>
  <c r="D22" i="8"/>
  <c r="K10" i="3"/>
  <c r="G122" i="3"/>
  <c r="G120" i="3" s="1"/>
  <c r="G108" i="3"/>
  <c r="G99" i="3"/>
  <c r="G84" i="3"/>
  <c r="G77" i="3"/>
  <c r="G63" i="3"/>
  <c r="K63" i="3" s="1"/>
  <c r="L62" i="3"/>
  <c r="L63" i="3"/>
  <c r="L67" i="3"/>
  <c r="L69" i="3"/>
  <c r="L84" i="3"/>
  <c r="L107" i="3"/>
  <c r="L111" i="3"/>
  <c r="L112" i="3"/>
  <c r="L114" i="3"/>
  <c r="L115" i="3"/>
  <c r="L120" i="3"/>
  <c r="L133" i="3"/>
  <c r="K64" i="3"/>
  <c r="K65" i="3"/>
  <c r="K67" i="3"/>
  <c r="K68" i="3"/>
  <c r="K69" i="3"/>
  <c r="K70" i="3"/>
  <c r="K73" i="3"/>
  <c r="K74" i="3"/>
  <c r="K75" i="3"/>
  <c r="K76" i="3"/>
  <c r="K78" i="3"/>
  <c r="K79" i="3"/>
  <c r="K80" i="3"/>
  <c r="K81" i="3"/>
  <c r="K82" i="3"/>
  <c r="K84" i="3"/>
  <c r="K85" i="3"/>
  <c r="K86" i="3"/>
  <c r="K87" i="3"/>
  <c r="K88" i="3"/>
  <c r="K89" i="3"/>
  <c r="K90" i="3"/>
  <c r="K91" i="3"/>
  <c r="K92" i="3"/>
  <c r="K93" i="3"/>
  <c r="K100" i="3"/>
  <c r="K101" i="3"/>
  <c r="K102" i="3"/>
  <c r="K103" i="3"/>
  <c r="K104" i="3"/>
  <c r="K106" i="3"/>
  <c r="K107" i="3"/>
  <c r="K109" i="3"/>
  <c r="K110" i="3"/>
  <c r="K111" i="3"/>
  <c r="K112" i="3"/>
  <c r="K113" i="3"/>
  <c r="K114" i="3"/>
  <c r="K115" i="3"/>
  <c r="K117" i="3"/>
  <c r="K123" i="3"/>
  <c r="K125" i="3"/>
  <c r="K126" i="3"/>
  <c r="K132" i="3"/>
  <c r="K133" i="3"/>
  <c r="K134" i="3"/>
  <c r="L119" i="3"/>
  <c r="L108" i="3"/>
  <c r="L99" i="3"/>
  <c r="K72" i="3"/>
  <c r="L17" i="3"/>
  <c r="L19" i="3"/>
  <c r="L21" i="3"/>
  <c r="L22" i="3"/>
  <c r="L24" i="3"/>
  <c r="L25" i="3"/>
  <c r="L28" i="3"/>
  <c r="L30" i="3"/>
  <c r="L33" i="3"/>
  <c r="L34" i="3"/>
  <c r="L37" i="3"/>
  <c r="L39" i="3"/>
  <c r="L40" i="3"/>
  <c r="K13" i="3"/>
  <c r="K14" i="3"/>
  <c r="K17" i="3"/>
  <c r="K18" i="3"/>
  <c r="K19" i="3"/>
  <c r="K20" i="3"/>
  <c r="K21" i="3"/>
  <c r="K22" i="3"/>
  <c r="K23" i="3"/>
  <c r="K24" i="3"/>
  <c r="K25" i="3"/>
  <c r="K26" i="3"/>
  <c r="K28" i="3"/>
  <c r="K29" i="3"/>
  <c r="K30" i="3"/>
  <c r="K31" i="3"/>
  <c r="K33" i="3"/>
  <c r="K34" i="3"/>
  <c r="K35" i="3"/>
  <c r="K36" i="3"/>
  <c r="K37" i="3"/>
  <c r="K38" i="3"/>
  <c r="K39" i="3"/>
  <c r="K40" i="3"/>
  <c r="K41" i="3"/>
  <c r="K42" i="3"/>
  <c r="H11" i="3"/>
  <c r="H10" i="3" s="1"/>
  <c r="L10" i="3" s="1"/>
  <c r="F6" i="11" l="1"/>
  <c r="H6" i="11" s="1"/>
  <c r="G7" i="11"/>
  <c r="F22" i="8"/>
  <c r="G22" i="8" s="1"/>
  <c r="H30" i="8"/>
  <c r="G27" i="8"/>
  <c r="H27" i="8"/>
  <c r="H11" i="8"/>
  <c r="G11" i="8"/>
  <c r="G6" i="8"/>
  <c r="H6" i="8"/>
  <c r="K122" i="3"/>
  <c r="K77" i="3"/>
  <c r="G62" i="3"/>
  <c r="K120" i="3"/>
  <c r="G119" i="3"/>
  <c r="K99" i="3"/>
  <c r="L122" i="3"/>
  <c r="L72" i="3"/>
  <c r="K108" i="3"/>
  <c r="L77" i="3"/>
  <c r="G6" i="11" l="1"/>
  <c r="H22" i="8"/>
  <c r="G61" i="3"/>
  <c r="K62" i="3"/>
  <c r="G60" i="3"/>
  <c r="K119" i="3"/>
  <c r="L71" i="3"/>
  <c r="K71" i="3"/>
  <c r="L12" i="3"/>
  <c r="K12" i="3"/>
  <c r="L27" i="3"/>
  <c r="K27" i="3"/>
  <c r="K61" i="3" l="1"/>
  <c r="L61" i="3"/>
  <c r="L11" i="3"/>
  <c r="K11" i="3"/>
  <c r="L11" i="1"/>
  <c r="L12" i="1"/>
  <c r="L14" i="1"/>
  <c r="L15" i="1"/>
  <c r="L60" i="3" l="1"/>
  <c r="K60" i="3"/>
  <c r="K11" i="1"/>
  <c r="K12" i="1"/>
  <c r="K14" i="1"/>
  <c r="K15" i="1"/>
  <c r="J13" i="1"/>
  <c r="J10" i="1"/>
  <c r="L10" i="1" s="1"/>
  <c r="H13" i="1"/>
  <c r="K10" i="1" l="1"/>
  <c r="L13" i="1"/>
  <c r="K13" i="1"/>
</calcChain>
</file>

<file path=xl/sharedStrings.xml><?xml version="1.0" encoding="utf-8"?>
<sst xmlns="http://schemas.openxmlformats.org/spreadsheetml/2006/main" count="821" uniqueCount="335">
  <si>
    <t>PRIHODI UKUPNO</t>
  </si>
  <si>
    <t>RASHODI UKUPNO</t>
  </si>
  <si>
    <t>Prihodi poslovanja</t>
  </si>
  <si>
    <t>Prihodi od prodaje nefinancijske imovine</t>
  </si>
  <si>
    <t>Rashodi poslovanja</t>
  </si>
  <si>
    <t>Rashodi za zaposlene</t>
  </si>
  <si>
    <t>Rashodi za nabavu nefinancijske imovine</t>
  </si>
  <si>
    <t>Rashodi za nabavu neproizvedene dugotrajne imovine</t>
  </si>
  <si>
    <t>BROJČANA OZNAKA I NAZIV</t>
  </si>
  <si>
    <t>UKUPNI RASHODI</t>
  </si>
  <si>
    <t>Primici od financijske imovine i zaduživanja</t>
  </si>
  <si>
    <t>Izdaci za financijsku imovinu i otplate zajmova</t>
  </si>
  <si>
    <t>I. OPĆI DIO</t>
  </si>
  <si>
    <t>Materijalni rashodi</t>
  </si>
  <si>
    <t>Primici od zaduživanja</t>
  </si>
  <si>
    <t>Izdaci za otplatu glavnice primljenih kredita i zajmova</t>
  </si>
  <si>
    <t>…</t>
  </si>
  <si>
    <t>INDEKS</t>
  </si>
  <si>
    <t xml:space="preserve">IZVJEŠTAJ O PRIHODIMA I RASHODIMA PREMA EKONOMSKOJ KLASIFIKACIJI </t>
  </si>
  <si>
    <t>6=5/2*100</t>
  </si>
  <si>
    <t>7=5/4*100</t>
  </si>
  <si>
    <t>UKUPNI PRIHODI</t>
  </si>
  <si>
    <t>Pomoći iz inozemstva i od subjekata unutar općeg proračuna</t>
  </si>
  <si>
    <t xml:space="preserve"> Prihodi od prodaje proizvoda i robe te pruženih usluga i prihodi od donacija</t>
  </si>
  <si>
    <t>Prihodi od prodaje proizvoda i robe te pruženih usluga</t>
  </si>
  <si>
    <t>….</t>
  </si>
  <si>
    <t>Prihodi od prodaje proizvedene dugotrajne imovine</t>
  </si>
  <si>
    <t>Plaće (Bruto)</t>
  </si>
  <si>
    <t>Plaće za redovan rad</t>
  </si>
  <si>
    <t>Naknade troškova zaposlenima</t>
  </si>
  <si>
    <t>Službena putovanja</t>
  </si>
  <si>
    <t>31 Vlastiti prihodi</t>
  </si>
  <si>
    <t>3 Vlastiti prihodi</t>
  </si>
  <si>
    <t>21 Doprinosi za mirovinsko osiguranje</t>
  </si>
  <si>
    <t>2 Doprinosi</t>
  </si>
  <si>
    <t>12 Sredstva učešća za pomoći</t>
  </si>
  <si>
    <t>11 Opći prihodi i primici</t>
  </si>
  <si>
    <t>1 Opći prihodi i primici</t>
  </si>
  <si>
    <t>UKUPNO RASHODI</t>
  </si>
  <si>
    <t xml:space="preserve">UKUPNO PRIHODI </t>
  </si>
  <si>
    <t>IZVJEŠTAJ O PRIHODIMA I RASHODIMA PREMA IZVORIMA FINANCIRANJA</t>
  </si>
  <si>
    <t xml:space="preserve">IZVJEŠTAJ RAČUNA FINANCIRANJA PREMA EKONOMSKOJ KLASIFIKACIJI </t>
  </si>
  <si>
    <t>Primljeni krediti i zajmovi od međunarodnih organizacija, institucija i tijela EU te inozemnih vlada</t>
  </si>
  <si>
    <t>Primljeni zajmovi od međunarodnih organizacija</t>
  </si>
  <si>
    <t>Otplata glavnice primljenih kredita i zajmova od međunarodnih organizacija, institucija i tijela EU te inozemnih vlada</t>
  </si>
  <si>
    <t>Otplata glavnice primljenih zajmova od međunarodnih organizacija</t>
  </si>
  <si>
    <t>IZVJEŠTAJ RAČUNA FINANCIRANJA PREMA IZVORIMA FINANCIRANJA</t>
  </si>
  <si>
    <t>UKUPNO PRIMICI</t>
  </si>
  <si>
    <t xml:space="preserve">UKUPNO IZDACI </t>
  </si>
  <si>
    <t>IZVJEŠTAJ O RASHODIMA PREMA FUNKCIJSKOJ KLASIFIKACIJI</t>
  </si>
  <si>
    <t>INDEKS**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</si>
  <si>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</si>
  <si>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</si>
  <si>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</si>
  <si>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</si>
  <si>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</si>
  <si>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7 PRIHODI OD PRODAJE NEFINANCIJSKE IMOVINE</t>
  </si>
  <si>
    <t>RAZLIKA PRIMITAKA I IZDATAKA</t>
  </si>
  <si>
    <t>SAŽETAK  RAČUNA PRIHODA I RASHODA I  RAČUNA FINANCIRANJA</t>
  </si>
  <si>
    <t>SAŽETAK  RAČUNA PRIHODA I RASHODA</t>
  </si>
  <si>
    <t>RAZLIKA - VIŠAK MANJAK</t>
  </si>
  <si>
    <t>SAŽETAK RAČUNA FINANCIRANJA</t>
  </si>
  <si>
    <t>PRENESENI VIŠAK/MANJAK IZ PRETHODNE GODINE</t>
  </si>
  <si>
    <t>PRIJENOS  VIŠKA/MANJKA U SLJEDEĆE RAZDOBLJE</t>
  </si>
  <si>
    <t xml:space="preserve"> RAČUN PRIHODA I RASHODA </t>
  </si>
  <si>
    <t xml:space="preserve"> RAČUN FINANCIRANJA</t>
  </si>
  <si>
    <t>IZVORNI PLAN ILI REBALANS 2024.*</t>
  </si>
  <si>
    <t>TEKUĆI PLAN 2024.*</t>
  </si>
  <si>
    <t xml:space="preserve">OSTVARENJE/IZVRŠENJE 
1.-6.2024. </t>
  </si>
  <si>
    <t>7=5/3*100</t>
  </si>
  <si>
    <t>Pomoći od međunarodnih organizacija te institucija i tijela EU</t>
  </si>
  <si>
    <t>Tekuće pomoći institucija i tijela EU</t>
  </si>
  <si>
    <t>Pomoći proračunskim korisnicima iz proračuna koji im nije nadležan</t>
  </si>
  <si>
    <t>Tekuće pomoći prorač. korisnic. iz proračuna koji im nije nadležan</t>
  </si>
  <si>
    <t>Pomoći temeljem prijenosa EU sredstava</t>
  </si>
  <si>
    <t>Tekuće pomoći temeljem prijenosa EU sredstava</t>
  </si>
  <si>
    <t>Prihodi od imovine</t>
  </si>
  <si>
    <t>Prihodi od financijske imovine</t>
  </si>
  <si>
    <t>Kamate na oročena sredstva i depozite po viđenju</t>
  </si>
  <si>
    <t>Prihodi od od pristojbi, pristojbi po poseb. propisima i naknada</t>
  </si>
  <si>
    <t>Prihodi po posebnim propisima</t>
  </si>
  <si>
    <t>Ostali nespomenuti prihodi</t>
  </si>
  <si>
    <t>Prihodi od pruženih usluga</t>
  </si>
  <si>
    <t>Donacije od pravnih i fizičkih osoba izvan javnog proračuna i povrat donacija po protestiranim jamstvima</t>
  </si>
  <si>
    <t>Kapitalne donacije</t>
  </si>
  <si>
    <t>Tekuće donacije</t>
  </si>
  <si>
    <t>Prihodi iz nadležnog proračuna i od HZZO-a temelj. ugovorn. obaveza</t>
  </si>
  <si>
    <t>Prihodi iz nadležnog proračuna za financ. rashoda poslovanja</t>
  </si>
  <si>
    <t>Prihodi iz nadležnog prorač. za financ. rashoda za nefinanc. imovinu</t>
  </si>
  <si>
    <t>Prihodi  od HZZO-a temelj. ugovorn. obaveza</t>
  </si>
  <si>
    <t>Kazne, upravne mjere i ostali prihodi</t>
  </si>
  <si>
    <t>Ostali  prihodi</t>
  </si>
  <si>
    <t>Plaće za prekovremeni rad</t>
  </si>
  <si>
    <t>Ostali rashodi za zaposlene</t>
  </si>
  <si>
    <t>Doprinosi na plaće</t>
  </si>
  <si>
    <t>Doprinosi za obvezno zdravstveno osiguranje</t>
  </si>
  <si>
    <t>Naknada za prijevoz, rad na terenu i odvojeni život</t>
  </si>
  <si>
    <t>Stručno usavršavanje zaposlenika</t>
  </si>
  <si>
    <t>Ostale naknade troškova zaposlenima</t>
  </si>
  <si>
    <t>Rashodi za materijal i energiju</t>
  </si>
  <si>
    <t>Uredski materijal i ostali mterijalni rashodi</t>
  </si>
  <si>
    <t>Energija</t>
  </si>
  <si>
    <t xml:space="preserve">Materijal i dijelovi za tekuće i investicijsko  održavanje </t>
  </si>
  <si>
    <t>Sitan inventar i auto gume</t>
  </si>
  <si>
    <t>Rashodi za usluge</t>
  </si>
  <si>
    <t>Usluge telefona, pošte i prijevoza</t>
  </si>
  <si>
    <t>Usluge promidžbe i informiranja</t>
  </si>
  <si>
    <t>Usluge tekućeg i investicijskog održavanja</t>
  </si>
  <si>
    <t>Komunalne usluge</t>
  </si>
  <si>
    <t>Zakupnine i najamnine</t>
  </si>
  <si>
    <t>Zdravstvene i veterinarske usluge</t>
  </si>
  <si>
    <t xml:space="preserve">Intelektualne i osobne usluge </t>
  </si>
  <si>
    <t>Računalne usluge</t>
  </si>
  <si>
    <t>Ostale usluge</t>
  </si>
  <si>
    <t>Ostali nespomenuti rashodi poslovanja</t>
  </si>
  <si>
    <t>Naknade za rad predstav. i izvršnih tijela i povjerenstava</t>
  </si>
  <si>
    <t>Premije osiguranja</t>
  </si>
  <si>
    <t>Reprezentacija</t>
  </si>
  <si>
    <t>Članarine i norme</t>
  </si>
  <si>
    <t>Pristojbe i naknade</t>
  </si>
  <si>
    <t>Troškovi sudskih postupaka</t>
  </si>
  <si>
    <t>Ostali financijski rashodi</t>
  </si>
  <si>
    <t>Bankarske usluge i usluge platnog prometa</t>
  </si>
  <si>
    <t>Zatezne kamate</t>
  </si>
  <si>
    <t>Financijski rashodi</t>
  </si>
  <si>
    <t>Naknade građ. i kućanst. na temelju osiguranja i druge naknade</t>
  </si>
  <si>
    <t>Stipendije i školarine</t>
  </si>
  <si>
    <t>Građevinski objekti</t>
  </si>
  <si>
    <t>Postrojenja i oprema</t>
  </si>
  <si>
    <t>Uredska oprema i namještaj</t>
  </si>
  <si>
    <t>Komunikacijska oprema</t>
  </si>
  <si>
    <t>Oprema za održavanje i zaštitu</t>
  </si>
  <si>
    <t>Medicinska i laboratorijska oprema</t>
  </si>
  <si>
    <t>Uređaji, strojevi i oprema za ostale namjene</t>
  </si>
  <si>
    <t>Ostali rashodi</t>
  </si>
  <si>
    <t>Kazne i naknade štete</t>
  </si>
  <si>
    <t>Rashodi za dodatna ulaganja na nefinancijskoj imovini</t>
  </si>
  <si>
    <t>Dodatna ulaganja na građevinskim objektima</t>
  </si>
  <si>
    <t xml:space="preserve"> </t>
  </si>
  <si>
    <t>Plaća za posebne uvjete rada</t>
  </si>
  <si>
    <t>Naknada troškova osobama izvan radnog odnosa</t>
  </si>
  <si>
    <t>Tekuće donacije u novcu</t>
  </si>
  <si>
    <t>Ugovorene kazne i ostale naknade štete</t>
  </si>
  <si>
    <t>Nematerijalna proizvedena imivina</t>
  </si>
  <si>
    <t>Ulaganje u računalne programe</t>
  </si>
  <si>
    <t>Pomoći od izvanproračunskih korisnika</t>
  </si>
  <si>
    <t>Tekuće pomoći od izvanproračunskih korisnika</t>
  </si>
  <si>
    <t>Prihodi iz nadlež. prorač. za financ. redovne djelat.prorač. korisnika</t>
  </si>
  <si>
    <t>Prihodi od prodaje prijevoznih sredstava</t>
  </si>
  <si>
    <t>Prijevozna sredstva u cestovnom prometu</t>
  </si>
  <si>
    <t>3.2. Vlastiti prihodi-proračunski korisnici</t>
  </si>
  <si>
    <t>4.3.Prihodi za posebne namjene-proračunski korisnici</t>
  </si>
  <si>
    <t>1.1 Opći prihodi i primici</t>
  </si>
  <si>
    <t>4.4.Decentralizirana sredstva</t>
  </si>
  <si>
    <t>1. Opći prihodi i primici</t>
  </si>
  <si>
    <t>3. Vlastiti prihodi</t>
  </si>
  <si>
    <t>4. Prihodi za posebne nmjene</t>
  </si>
  <si>
    <t>5. Pomoći</t>
  </si>
  <si>
    <t>5.2. Ostale pomoći</t>
  </si>
  <si>
    <t>6. Donacije</t>
  </si>
  <si>
    <t>6.2. Donacije-proračunski korisnici</t>
  </si>
  <si>
    <t>7. Prihodi od prodaje nefinancijske imovine</t>
  </si>
  <si>
    <t>7.2. Prih. od pro.nef.imovine i nad. štete s osnova osig PK</t>
  </si>
  <si>
    <t xml:space="preserve">  5.9. Pomoći /Fondovi EU PK </t>
  </si>
  <si>
    <t>5.8.Ostale pomoći-proračunski korisnici</t>
  </si>
  <si>
    <t>6=5/3*100</t>
  </si>
  <si>
    <t>4. Prihodi za posebne namjene</t>
  </si>
  <si>
    <t>07 Zdravstvo</t>
  </si>
  <si>
    <t>072 Služba za vanjske pacijente</t>
  </si>
  <si>
    <t>073 Bolničke službe</t>
  </si>
  <si>
    <t>076 Poslovi i usluge koji nisu drugdje razvrstani</t>
  </si>
  <si>
    <t xml:space="preserve">IZVRŠENJE 
1.-6.2024. </t>
  </si>
  <si>
    <t>TEKUĆI PLAN 2024.</t>
  </si>
  <si>
    <t>1.</t>
  </si>
  <si>
    <t>2.</t>
  </si>
  <si>
    <t>3.</t>
  </si>
  <si>
    <t>4.</t>
  </si>
  <si>
    <t>SVEUKUPNO RASHODI</t>
  </si>
  <si>
    <t>Razdjel 108</t>
  </si>
  <si>
    <t>UPRAVNI ODJEL ZA ZDRAVSTVO, OBITELJ I BRANITELJE</t>
  </si>
  <si>
    <t>Glava 108       02</t>
  </si>
  <si>
    <t>USTANOVE U ZDRAVSTVU I SOCIJALNOJ SKRBI</t>
  </si>
  <si>
    <t>Proračunski korisnik 108       02        31745</t>
  </si>
  <si>
    <t>Dom zdravlja Korčula</t>
  </si>
  <si>
    <t>Program 1209</t>
  </si>
  <si>
    <t>Zakonski standard ustanova u zdravstvu</t>
  </si>
  <si>
    <t>Aktivnost A120901</t>
  </si>
  <si>
    <t>Održavanje zdravstvenih ustanova</t>
  </si>
  <si>
    <t>Izvor 4.</t>
  </si>
  <si>
    <t>Prihodi za posebne namjene</t>
  </si>
  <si>
    <t>Izvor 4.4.</t>
  </si>
  <si>
    <t>Decentralizirana sredstva</t>
  </si>
  <si>
    <t>3</t>
  </si>
  <si>
    <t>32</t>
  </si>
  <si>
    <t>323</t>
  </si>
  <si>
    <t>Usluge tekućeg i investicijskog održavanja građevinskih objekata</t>
  </si>
  <si>
    <t>Aktivnost K120902</t>
  </si>
  <si>
    <t>Opremanje zdravstvenih ustanova</t>
  </si>
  <si>
    <t>4</t>
  </si>
  <si>
    <t>42</t>
  </si>
  <si>
    <t>Rashodi za nabavu proizvedene dugotrajne imovine</t>
  </si>
  <si>
    <t>422</t>
  </si>
  <si>
    <t>423</t>
  </si>
  <si>
    <t>Prijevozna sredstva</t>
  </si>
  <si>
    <t>Aktivnost K120903</t>
  </si>
  <si>
    <t>Kapitalna ulaganja u zdravstvene ustanove</t>
  </si>
  <si>
    <t>45</t>
  </si>
  <si>
    <t>451</t>
  </si>
  <si>
    <t>453</t>
  </si>
  <si>
    <t>Dodatna ulaganja na prijevoznim sredstvima</t>
  </si>
  <si>
    <t>Aktivnost K120904</t>
  </si>
  <si>
    <t>Informatizacija zdravstvenih ustanova</t>
  </si>
  <si>
    <t>Računala i računalna oprema</t>
  </si>
  <si>
    <t>Program 1212</t>
  </si>
  <si>
    <t>Program ustanova u zdravstvu iznad standarda</t>
  </si>
  <si>
    <t>Aktivnost A121202</t>
  </si>
  <si>
    <t>Sufinanciranje hitne medicinske pomoći u turističkoj sezoni</t>
  </si>
  <si>
    <t>Izvor 1.</t>
  </si>
  <si>
    <t>Opći prihodi i primici</t>
  </si>
  <si>
    <t>Izvor 1.1.</t>
  </si>
  <si>
    <t>31</t>
  </si>
  <si>
    <t>311</t>
  </si>
  <si>
    <t>313</t>
  </si>
  <si>
    <t>321</t>
  </si>
  <si>
    <t>322</t>
  </si>
  <si>
    <t>Aktivnost A121212</t>
  </si>
  <si>
    <t>Pružanje usluga temeljem ugovora s HZZO-om</t>
  </si>
  <si>
    <t>Izvor 4.3.</t>
  </si>
  <si>
    <t>Prihodi za posebne namjene - proračunski korisnici</t>
  </si>
  <si>
    <t>Plaće za zaposlene</t>
  </si>
  <si>
    <t>312</t>
  </si>
  <si>
    <t>329</t>
  </si>
  <si>
    <t>34</t>
  </si>
  <si>
    <t>343</t>
  </si>
  <si>
    <t>37</t>
  </si>
  <si>
    <t>Naknade građanima i kućanstvima na temelju osiguranja i druge naknade</t>
  </si>
  <si>
    <t>372</t>
  </si>
  <si>
    <t>Ostale naknade građanima i kućanstvima iz proračuna</t>
  </si>
  <si>
    <t>38</t>
  </si>
  <si>
    <t>383</t>
  </si>
  <si>
    <t>Kazne, penali i naknade štete</t>
  </si>
  <si>
    <t>421</t>
  </si>
  <si>
    <t>426</t>
  </si>
  <si>
    <t>Nematerijalna proizvedena imovina</t>
  </si>
  <si>
    <t>Aktivnost A121213</t>
  </si>
  <si>
    <t>Pružanje usluga izvan ugovora s HZZO-om</t>
  </si>
  <si>
    <t>Izvor 3.</t>
  </si>
  <si>
    <t>Vlastiti prihodi</t>
  </si>
  <si>
    <t>Izvor 3.2.</t>
  </si>
  <si>
    <t>Vlastiti prihodi - proračunski korisnici</t>
  </si>
  <si>
    <t>36</t>
  </si>
  <si>
    <t>Pomoći dane u inozemstvo i unutar općeg proračuna</t>
  </si>
  <si>
    <t>366</t>
  </si>
  <si>
    <t>Pomoći proračunskim korisnicima drugih proračuna</t>
  </si>
  <si>
    <t>381</t>
  </si>
  <si>
    <t>5</t>
  </si>
  <si>
    <t>54</t>
  </si>
  <si>
    <t>545</t>
  </si>
  <si>
    <t>Otplata glavnice primljenih zajmova od trgovačkih društava i obrtnika izvan javnog sektora</t>
  </si>
  <si>
    <t>Izvor 6.</t>
  </si>
  <si>
    <t>Donacije</t>
  </si>
  <si>
    <t>Izvor 6.2.</t>
  </si>
  <si>
    <t>Donacije - proračunski korisnici</t>
  </si>
  <si>
    <t>Izvor 7.</t>
  </si>
  <si>
    <t>Izvor 7.2.</t>
  </si>
  <si>
    <t>Prih.od pro.nef. imovine i nad. štete s osnova osig. PK</t>
  </si>
  <si>
    <t>Aktivnost A121214</t>
  </si>
  <si>
    <t>Usavršavanje zdravstvenih radnika i podizanje kvalitete zdravstvene zaštite</t>
  </si>
  <si>
    <t>Izvor 5.</t>
  </si>
  <si>
    <t>Pomoći</t>
  </si>
  <si>
    <t>Izvor 5.8.</t>
  </si>
  <si>
    <t>Ostale pomoći - proračunski korisnici</t>
  </si>
  <si>
    <t>Izvor 5.9.</t>
  </si>
  <si>
    <t>Pomoći/Fondovi EU PK</t>
  </si>
  <si>
    <t>324</t>
  </si>
  <si>
    <t>Naknade troškova osobama izvan radnog odnosa</t>
  </si>
  <si>
    <t>Aktivnost A121218</t>
  </si>
  <si>
    <t>Energetska obnova ambulante Trpanj</t>
  </si>
  <si>
    <t>Izvor 5.2.</t>
  </si>
  <si>
    <t>Ostale pomoći</t>
  </si>
  <si>
    <t>Aktivnost T121208</t>
  </si>
  <si>
    <t>Poboljšanje standarda zdravstvene ustanove</t>
  </si>
  <si>
    <t>Aktivnost T121209</t>
  </si>
  <si>
    <t>Poticajne mjere za zdravstvene radnike</t>
  </si>
  <si>
    <t>Aktivnost T121215</t>
  </si>
  <si>
    <t>Sufinanciranje palijativne skrbi</t>
  </si>
  <si>
    <t>Ravnatelj</t>
  </si>
  <si>
    <t>IZVORNI PLAN ILI REBALANS 2025.*</t>
  </si>
  <si>
    <t>TEKUĆI PLAN 2025.*</t>
  </si>
  <si>
    <t xml:space="preserve">OSTVARENJE/IZVRŠENJE 
1.-6.2025. </t>
  </si>
  <si>
    <t>Korčula, 21.07.2024.</t>
  </si>
  <si>
    <t xml:space="preserve">IZVJEŠTAJ O IZVRŠENJU FINANCIJSKOG PLANA PRORAČUNSKOG KORISNIKA DOM ZDRAVLJA KORČULA  ZA PRVO POLUGODIŠTE 2025. </t>
  </si>
  <si>
    <t>IZVORNI PLAN  2025.</t>
  </si>
  <si>
    <t>TEKUĆI PLAN 2025.</t>
  </si>
  <si>
    <t>Rashodi lijekova i potrošnog medicinskog materijala kod zdravstv. ustan.</t>
  </si>
  <si>
    <t>Materijal i sirovine</t>
  </si>
  <si>
    <t>Rashodi lijekova i potrošnog medicinskog materijala</t>
  </si>
  <si>
    <t>Rashodi po osnovi otpisa lijekova i potrošnog medicinskog materijala</t>
  </si>
  <si>
    <t>Službena, radnai zaštitna odjeća i obuća</t>
  </si>
  <si>
    <t xml:space="preserve">                                                                                                                                                                                                                        Sebastijan Fabris dr. med. spec.                     </t>
  </si>
  <si>
    <t>IZVORNI PLAN 2025.</t>
  </si>
  <si>
    <t xml:space="preserve">IZVRŠENJE 
1.-6.2025. </t>
  </si>
  <si>
    <t>074 Službe javnog sektora</t>
  </si>
  <si>
    <t>TEKUĆI PLAN 2025</t>
  </si>
  <si>
    <t>OIB: 32567722366</t>
  </si>
  <si>
    <t>VRSTA RASHODA / IZDATAKA</t>
  </si>
  <si>
    <t>IZVRŠENJE   I.-VI. 2025.</t>
  </si>
  <si>
    <t>INDEKS IZVRŠENJA</t>
  </si>
  <si>
    <t>Naknade za prijevoz,rad naterenu i odvojeni život</t>
  </si>
  <si>
    <t>Uredski materijal i ostali materijalni rashodi</t>
  </si>
  <si>
    <t>Materijal i sirovin</t>
  </si>
  <si>
    <t>Materijal i dijelovi za tekuće i investicijsko održavanje</t>
  </si>
  <si>
    <t>Sitni inventar i autogume</t>
  </si>
  <si>
    <t>Službena, radna i zaštitna odjeća i obuća</t>
  </si>
  <si>
    <t>Usluge telefona, interneta, pošte i prijevoza</t>
  </si>
  <si>
    <t>Intelektualne i osobne usluge</t>
  </si>
  <si>
    <t>325</t>
  </si>
  <si>
    <t>Rashodi lijekova i potrošnog medicinskog materijala kod zdravstvenih ustanova</t>
  </si>
  <si>
    <t>Rashodi po osnovi utroška lijekova i potrošnog medicinskog materijala</t>
  </si>
  <si>
    <t>Naknade za rad predstavničkih i izvršnih tijela, povjerenstava i slično</t>
  </si>
  <si>
    <t>Rashodi za donacije, kazne, naknade šteta i kapitalne pomoći</t>
  </si>
  <si>
    <t>Ulaganja u računalne programe</t>
  </si>
  <si>
    <t>Naknade za prijevoz, za rad na terenu i odvojeni život</t>
  </si>
  <si>
    <t>Naknade građanima i kućanstvima u novcu</t>
  </si>
  <si>
    <t>Aktivnost K121228</t>
  </si>
  <si>
    <t>Projekt rješavanja pristupačnosti objektima osoba s invaliditetom</t>
  </si>
  <si>
    <t>Aktivnost K121234</t>
  </si>
  <si>
    <t>Energetska obnova ambulante Kuna Pelješka</t>
  </si>
  <si>
    <t xml:space="preserve">PLAN 2025. </t>
  </si>
  <si>
    <t>5=4/3*100</t>
  </si>
  <si>
    <t>Korčula, 24.07.2025.</t>
  </si>
  <si>
    <t>Sebastijan Fabris, dr.med. spec.</t>
  </si>
  <si>
    <t>Ulica 57 br. 5, Korčula</t>
  </si>
  <si>
    <t>II. POSEBNI DIO</t>
  </si>
  <si>
    <t xml:space="preserve">                                IZVJEŠTAJ PO PROGRAMSKOJ KLASIFIKACIJI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</si>
</sst>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A]#,##0.00;\-#,##0.00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name val="Tahoma"/>
      <family val="2"/>
      <charset val="238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1"/>
      <color rgb="FFC0000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name val="Tahoma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1.95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indexed="13"/>
        <bgColor indexed="0"/>
      </patternFill>
    </fill>
    <fill>
      <patternFill patternType="solid">
        <fgColor indexed="15"/>
        <bgColor indexed="0"/>
      </patternFill>
    </fill>
    <fill>
      <patternFill patternType="solid">
        <fgColor rgb="FF00B0F0"/>
        <bgColor indexed="0"/>
      </patternFill>
    </fill>
    <fill>
      <patternFill patternType="solid">
        <fgColor indexed="19"/>
        <bgColor indexed="0"/>
      </patternFill>
    </fill>
    <fill>
      <patternFill patternType="solid">
        <fgColor rgb="FFFF0000"/>
        <bgColor indexed="0"/>
      </patternFill>
    </fill>
    <fill>
      <patternFill patternType="solid">
        <fgColor theme="3" tint="0.79998168889431442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n">
        <color indexed="64"/>
      </right>
      <top style="thick">
        <color indexed="8"/>
      </top>
      <bottom style="thick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1" fillId="0" borderId="5" xfId="0" applyFont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 applyProtection="1">
      <alignment horizontal="right" wrapText="1"/>
    </xf>
    <xf numFmtId="0" fontId="11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NumberFormat="1" applyFont="1" applyFill="1" applyBorder="1" applyAlignment="1" applyProtection="1">
      <alignment horizontal="left" vertical="center"/>
    </xf>
    <xf numFmtId="0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left" vertical="center" wrapText="1"/>
    </xf>
    <xf numFmtId="0" fontId="7" fillId="0" borderId="0" xfId="0" quotePrefix="1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3" fontId="6" fillId="0" borderId="3" xfId="0" applyNumberFormat="1" applyFont="1" applyBorder="1" applyAlignment="1">
      <alignment horizontal="right"/>
    </xf>
    <xf numFmtId="3" fontId="6" fillId="3" borderId="3" xfId="0" applyNumberFormat="1" applyFont="1" applyFill="1" applyBorder="1" applyAlignment="1">
      <alignment horizontal="right"/>
    </xf>
    <xf numFmtId="0" fontId="13" fillId="0" borderId="5" xfId="0" applyFont="1" applyBorder="1" applyAlignment="1">
      <alignment horizontal="right" vertical="center"/>
    </xf>
    <xf numFmtId="0" fontId="11" fillId="3" borderId="1" xfId="0" applyFont="1" applyFill="1" applyBorder="1" applyAlignment="1">
      <alignment horizontal="left" vertical="center"/>
    </xf>
    <xf numFmtId="0" fontId="11" fillId="2" borderId="3" xfId="0" applyNumberFormat="1" applyFont="1" applyFill="1" applyBorder="1" applyAlignment="1" applyProtection="1">
      <alignment vertical="center" wrapText="1"/>
    </xf>
    <xf numFmtId="0" fontId="9" fillId="2" borderId="3" xfId="0" applyNumberFormat="1" applyFont="1" applyFill="1" applyBorder="1" applyAlignment="1" applyProtection="1">
      <alignment vertical="center" wrapText="1"/>
    </xf>
    <xf numFmtId="0" fontId="11" fillId="2" borderId="3" xfId="0" quotePrefix="1" applyFont="1" applyFill="1" applyBorder="1" applyAlignment="1">
      <alignment horizontal="left" vertical="center"/>
    </xf>
    <xf numFmtId="0" fontId="6" fillId="0" borderId="3" xfId="0" quotePrefix="1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5" fillId="0" borderId="0" xfId="0" applyFont="1"/>
    <xf numFmtId="0" fontId="0" fillId="0" borderId="3" xfId="0" applyBorder="1"/>
    <xf numFmtId="0" fontId="9" fillId="2" borderId="3" xfId="0" quotePrefix="1" applyFont="1" applyFill="1" applyBorder="1" applyAlignment="1">
      <alignment horizontal="left" vertical="center" wrapText="1"/>
    </xf>
    <xf numFmtId="0" fontId="10" fillId="2" borderId="3" xfId="0" applyNumberFormat="1" applyFont="1" applyFill="1" applyBorder="1" applyAlignment="1" applyProtection="1">
      <alignment horizontal="left" vertical="center" wrapText="1" indent="1"/>
    </xf>
    <xf numFmtId="0" fontId="10" fillId="2" borderId="3" xfId="0" applyFont="1" applyFill="1" applyBorder="1" applyAlignment="1">
      <alignment horizontal="left" vertical="center" indent="1"/>
    </xf>
    <xf numFmtId="0" fontId="10" fillId="2" borderId="3" xfId="0" quotePrefix="1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/>
    </xf>
    <xf numFmtId="0" fontId="16" fillId="2" borderId="3" xfId="0" quotePrefix="1" applyFont="1" applyFill="1" applyBorder="1" applyAlignment="1">
      <alignment horizontal="left" vertical="center"/>
    </xf>
    <xf numFmtId="0" fontId="1" fillId="0" borderId="0" xfId="0" applyFont="1"/>
    <xf numFmtId="0" fontId="11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wrapText="1"/>
    </xf>
    <xf numFmtId="0" fontId="0" fillId="3" borderId="0" xfId="0" applyFill="1"/>
    <xf numFmtId="0" fontId="6" fillId="3" borderId="3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4" fontId="6" fillId="3" borderId="3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/>
    </xf>
    <xf numFmtId="4" fontId="0" fillId="0" borderId="3" xfId="0" applyNumberFormat="1" applyBorder="1"/>
    <xf numFmtId="4" fontId="6" fillId="2" borderId="3" xfId="0" applyNumberFormat="1" applyFont="1" applyFill="1" applyBorder="1" applyAlignment="1">
      <alignment horizontal="right"/>
    </xf>
    <xf numFmtId="4" fontId="1" fillId="0" borderId="3" xfId="0" applyNumberFormat="1" applyFont="1" applyBorder="1"/>
    <xf numFmtId="0" fontId="3" fillId="0" borderId="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0" fillId="0" borderId="0" xfId="0" applyFont="1"/>
    <xf numFmtId="0" fontId="11" fillId="2" borderId="3" xfId="0" quotePrefix="1" applyFont="1" applyFill="1" applyBorder="1" applyAlignment="1">
      <alignment horizontal="left" vertical="center" wrapText="1"/>
    </xf>
    <xf numFmtId="0" fontId="9" fillId="2" borderId="0" xfId="0" quotePrefix="1" applyFont="1" applyFill="1" applyBorder="1" applyAlignment="1">
      <alignment horizontal="left" vertical="center"/>
    </xf>
    <xf numFmtId="0" fontId="9" fillId="2" borderId="0" xfId="0" quotePrefix="1" applyFont="1" applyFill="1" applyBorder="1" applyAlignment="1">
      <alignment horizontal="left" vertical="center" wrapText="1"/>
    </xf>
    <xf numFmtId="0" fontId="9" fillId="2" borderId="6" xfId="0" quotePrefix="1" applyFont="1" applyFill="1" applyBorder="1" applyAlignment="1">
      <alignment horizontal="left" vertical="center"/>
    </xf>
    <xf numFmtId="0" fontId="9" fillId="2" borderId="6" xfId="0" quotePrefix="1" applyFont="1" applyFill="1" applyBorder="1" applyAlignment="1">
      <alignment horizontal="left" vertical="center" wrapText="1"/>
    </xf>
    <xf numFmtId="0" fontId="0" fillId="0" borderId="0" xfId="0" applyBorder="1"/>
    <xf numFmtId="0" fontId="11" fillId="2" borderId="3" xfId="0" applyNumberFormat="1" applyFont="1" applyFill="1" applyBorder="1" applyAlignment="1" applyProtection="1">
      <alignment horizontal="left" vertical="center" wrapText="1" indent="1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3" fontId="6" fillId="2" borderId="3" xfId="0" applyNumberFormat="1" applyFont="1" applyFill="1" applyBorder="1" applyAlignment="1">
      <alignment horizontal="right"/>
    </xf>
    <xf numFmtId="0" fontId="1" fillId="0" borderId="3" xfId="0" applyFont="1" applyBorder="1"/>
    <xf numFmtId="3" fontId="6" fillId="2" borderId="3" xfId="0" applyNumberFormat="1" applyFont="1" applyFill="1" applyBorder="1" applyAlignment="1" applyProtection="1">
      <alignment horizontal="right" wrapText="1"/>
    </xf>
    <xf numFmtId="0" fontId="20" fillId="0" borderId="0" xfId="0" applyFont="1"/>
    <xf numFmtId="0" fontId="7" fillId="0" borderId="0" xfId="0" quotePrefix="1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1" fillId="0" borderId="3" xfId="0" quotePrefix="1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0" fontId="22" fillId="2" borderId="3" xfId="0" applyNumberFormat="1" applyFont="1" applyFill="1" applyBorder="1" applyAlignment="1" applyProtection="1">
      <alignment horizontal="center" vertical="center" wrapText="1"/>
    </xf>
    <xf numFmtId="4" fontId="11" fillId="3" borderId="3" xfId="0" applyNumberFormat="1" applyFont="1" applyFill="1" applyBorder="1" applyAlignment="1">
      <alignment horizontal="right"/>
    </xf>
    <xf numFmtId="4" fontId="11" fillId="0" borderId="3" xfId="0" applyNumberFormat="1" applyFont="1" applyFill="1" applyBorder="1" applyAlignment="1">
      <alignment horizontal="right"/>
    </xf>
    <xf numFmtId="4" fontId="11" fillId="0" borderId="3" xfId="0" applyNumberFormat="1" applyFont="1" applyBorder="1" applyAlignment="1">
      <alignment horizontal="right"/>
    </xf>
    <xf numFmtId="4" fontId="11" fillId="3" borderId="3" xfId="0" applyNumberFormat="1" applyFont="1" applyFill="1" applyBorder="1" applyAlignment="1" applyProtection="1">
      <alignment horizontal="right" wrapText="1"/>
    </xf>
    <xf numFmtId="0" fontId="11" fillId="3" borderId="3" xfId="0" applyNumberFormat="1" applyFont="1" applyFill="1" applyBorder="1" applyAlignment="1" applyProtection="1">
      <alignment horizontal="center" vertical="center" wrapText="1"/>
    </xf>
    <xf numFmtId="4" fontId="23" fillId="0" borderId="3" xfId="0" applyNumberFormat="1" applyFont="1" applyBorder="1"/>
    <xf numFmtId="4" fontId="11" fillId="2" borderId="3" xfId="0" applyNumberFormat="1" applyFont="1" applyFill="1" applyBorder="1" applyAlignment="1">
      <alignment horizontal="right"/>
    </xf>
    <xf numFmtId="4" fontId="9" fillId="2" borderId="3" xfId="0" applyNumberFormat="1" applyFont="1" applyFill="1" applyBorder="1" applyAlignment="1">
      <alignment horizontal="right"/>
    </xf>
    <xf numFmtId="4" fontId="20" fillId="0" borderId="3" xfId="0" applyNumberFormat="1" applyFont="1" applyBorder="1"/>
    <xf numFmtId="4" fontId="9" fillId="2" borderId="6" xfId="0" applyNumberFormat="1" applyFont="1" applyFill="1" applyBorder="1" applyAlignment="1">
      <alignment horizontal="right"/>
    </xf>
    <xf numFmtId="4" fontId="20" fillId="0" borderId="6" xfId="0" applyNumberFormat="1" applyFont="1" applyBorder="1"/>
    <xf numFmtId="4" fontId="9" fillId="2" borderId="0" xfId="0" applyNumberFormat="1" applyFont="1" applyFill="1" applyBorder="1" applyAlignment="1">
      <alignment horizontal="right"/>
    </xf>
    <xf numFmtId="4" fontId="20" fillId="0" borderId="0" xfId="0" applyNumberFormat="1" applyFont="1" applyBorder="1"/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4" fontId="11" fillId="2" borderId="3" xfId="0" applyNumberFormat="1" applyFont="1" applyFill="1" applyBorder="1" applyAlignment="1" applyProtection="1">
      <alignment horizontal="right" wrapText="1"/>
    </xf>
    <xf numFmtId="4" fontId="9" fillId="2" borderId="3" xfId="0" applyNumberFormat="1" applyFont="1" applyFill="1" applyBorder="1" applyAlignment="1" applyProtection="1">
      <alignment horizontal="right" wrapText="1"/>
    </xf>
    <xf numFmtId="4" fontId="25" fillId="0" borderId="3" xfId="0" applyNumberFormat="1" applyFont="1" applyBorder="1"/>
    <xf numFmtId="0" fontId="0" fillId="0" borderId="0" xfId="0" applyBorder="1"/>
    <xf numFmtId="0" fontId="21" fillId="0" borderId="0" xfId="0" applyFont="1" applyFill="1" applyAlignment="1" applyProtection="1">
      <alignment horizontal="left" vertical="center" wrapText="1" readingOrder="1"/>
      <protection locked="0"/>
    </xf>
    <xf numFmtId="0" fontId="21" fillId="0" borderId="0" xfId="0" applyFont="1" applyFill="1" applyAlignment="1" applyProtection="1">
      <alignment vertical="center" wrapText="1" readingOrder="1"/>
      <protection locked="0"/>
    </xf>
    <xf numFmtId="164" fontId="21" fillId="0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0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6" fillId="0" borderId="0" xfId="0" applyNumberFormat="1" applyFont="1" applyFill="1" applyAlignment="1" applyProtection="1">
      <alignment horizontal="right" vertical="center" wrapText="1" readingOrder="1"/>
      <protection locked="0"/>
    </xf>
    <xf numFmtId="0" fontId="19" fillId="4" borderId="7" xfId="0" applyFont="1" applyFill="1" applyBorder="1" applyAlignment="1" applyProtection="1">
      <alignment horizontal="center" vertical="center" wrapText="1" readingOrder="1"/>
      <protection locked="0"/>
    </xf>
    <xf numFmtId="0" fontId="19" fillId="4" borderId="8" xfId="0" applyFont="1" applyFill="1" applyBorder="1" applyAlignment="1" applyProtection="1">
      <alignment horizontal="center" vertical="center" wrapText="1" readingOrder="1"/>
      <protection locked="0"/>
    </xf>
    <xf numFmtId="0" fontId="19" fillId="4" borderId="7" xfId="0" applyFont="1" applyFill="1" applyBorder="1" applyAlignment="1" applyProtection="1">
      <alignment horizontal="left" vertical="center" wrapText="1" readingOrder="1"/>
      <protection locked="0"/>
    </xf>
    <xf numFmtId="0" fontId="21" fillId="5" borderId="0" xfId="0" applyFont="1" applyFill="1" applyAlignment="1" applyProtection="1">
      <alignment horizontal="left" vertical="center" wrapText="1" readingOrder="1"/>
      <protection locked="0"/>
    </xf>
    <xf numFmtId="0" fontId="21" fillId="5" borderId="0" xfId="0" applyFont="1" applyFill="1" applyAlignment="1" applyProtection="1">
      <alignment vertical="center" wrapText="1" readingOrder="1"/>
      <protection locked="0"/>
    </xf>
    <xf numFmtId="164" fontId="21" fillId="5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5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6" borderId="0" xfId="0" applyFont="1" applyFill="1" applyAlignment="1" applyProtection="1">
      <alignment horizontal="left" vertical="center" wrapText="1" readingOrder="1"/>
      <protection locked="0"/>
    </xf>
    <xf numFmtId="0" fontId="21" fillId="6" borderId="0" xfId="0" applyFont="1" applyFill="1" applyAlignment="1" applyProtection="1">
      <alignment vertical="center" wrapText="1" readingOrder="1"/>
      <protection locked="0"/>
    </xf>
    <xf numFmtId="164" fontId="21" fillId="6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6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7" borderId="0" xfId="0" applyFont="1" applyFill="1" applyAlignment="1" applyProtection="1">
      <alignment horizontal="left" vertical="center" wrapText="1" readingOrder="1"/>
      <protection locked="0"/>
    </xf>
    <xf numFmtId="0" fontId="21" fillId="7" borderId="0" xfId="0" applyFont="1" applyFill="1" applyAlignment="1" applyProtection="1">
      <alignment vertical="center" wrapText="1" readingOrder="1"/>
      <protection locked="0"/>
    </xf>
    <xf numFmtId="164" fontId="21" fillId="7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7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10" borderId="0" xfId="0" applyFont="1" applyFill="1" applyAlignment="1" applyProtection="1">
      <alignment horizontal="left" vertical="center" wrapText="1" readingOrder="1"/>
      <protection locked="0"/>
    </xf>
    <xf numFmtId="0" fontId="21" fillId="10" borderId="0" xfId="0" applyFont="1" applyFill="1" applyAlignment="1" applyProtection="1">
      <alignment vertical="center" wrapText="1" readingOrder="1"/>
      <protection locked="0"/>
    </xf>
    <xf numFmtId="164" fontId="21" fillId="10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10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9" borderId="0" xfId="0" applyFont="1" applyFill="1" applyAlignment="1" applyProtection="1">
      <alignment horizontal="left" vertical="center" wrapText="1" readingOrder="1"/>
      <protection locked="0"/>
    </xf>
    <xf numFmtId="0" fontId="21" fillId="9" borderId="0" xfId="0" applyFont="1" applyFill="1" applyAlignment="1" applyProtection="1">
      <alignment vertical="center" wrapText="1" readingOrder="1"/>
      <protection locked="0"/>
    </xf>
    <xf numFmtId="164" fontId="21" fillId="9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9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0" borderId="0" xfId="0" applyFont="1" applyFill="1" applyBorder="1" applyAlignment="1" applyProtection="1">
      <alignment horizontal="left" vertical="center" wrapText="1" readingOrder="1"/>
      <protection locked="0"/>
    </xf>
    <xf numFmtId="0" fontId="21" fillId="0" borderId="0" xfId="0" applyFont="1" applyFill="1" applyBorder="1" applyAlignment="1" applyProtection="1">
      <alignment vertical="center" wrapText="1" readingOrder="1"/>
      <protection locked="0"/>
    </xf>
    <xf numFmtId="164" fontId="21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0" borderId="5" xfId="0" applyFont="1" applyFill="1" applyBorder="1" applyAlignment="1" applyProtection="1">
      <alignment horizontal="left" vertical="center" wrapText="1" readingOrder="1"/>
      <protection locked="0"/>
    </xf>
    <xf numFmtId="0" fontId="21" fillId="0" borderId="5" xfId="0" applyFont="1" applyFill="1" applyBorder="1" applyAlignment="1" applyProtection="1">
      <alignment vertical="center" wrapText="1" readingOrder="1"/>
      <protection locked="0"/>
    </xf>
    <xf numFmtId="164" fontId="21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64" fontId="21" fillId="0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8" borderId="0" xfId="0" applyFont="1" applyFill="1" applyAlignment="1" applyProtection="1">
      <alignment horizontal="left" vertical="center" wrapText="1" readingOrder="1"/>
      <protection locked="0"/>
    </xf>
    <xf numFmtId="0" fontId="21" fillId="8" borderId="0" xfId="0" applyFont="1" applyFill="1" applyAlignment="1" applyProtection="1">
      <alignment vertical="center" wrapText="1" readingOrder="1"/>
      <protection locked="0"/>
    </xf>
    <xf numFmtId="164" fontId="21" fillId="8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8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11" borderId="0" xfId="0" applyFont="1" applyFill="1" applyAlignment="1" applyProtection="1">
      <alignment horizontal="left" vertical="center" wrapText="1" readingOrder="1"/>
      <protection locked="0"/>
    </xf>
    <xf numFmtId="0" fontId="21" fillId="11" borderId="0" xfId="0" applyFont="1" applyFill="1" applyAlignment="1" applyProtection="1">
      <alignment vertical="center" wrapText="1" readingOrder="1"/>
      <protection locked="0"/>
    </xf>
    <xf numFmtId="164" fontId="21" fillId="11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11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12" borderId="0" xfId="0" applyFont="1" applyFill="1" applyAlignment="1" applyProtection="1">
      <alignment horizontal="left" vertical="center" wrapText="1" readingOrder="1"/>
      <protection locked="0"/>
    </xf>
    <xf numFmtId="0" fontId="21" fillId="12" borderId="0" xfId="0" applyFont="1" applyFill="1" applyAlignment="1" applyProtection="1">
      <alignment vertical="center" wrapText="1" readingOrder="1"/>
      <protection locked="0"/>
    </xf>
    <xf numFmtId="164" fontId="21" fillId="12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12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8" fillId="4" borderId="7" xfId="0" applyFont="1" applyFill="1" applyBorder="1" applyAlignment="1" applyProtection="1">
      <alignment horizontal="center" vertical="center" wrapText="1" readingOrder="1"/>
      <protection locked="0"/>
    </xf>
    <xf numFmtId="0" fontId="28" fillId="4" borderId="8" xfId="0" applyFont="1" applyFill="1" applyBorder="1" applyAlignment="1" applyProtection="1">
      <alignment horizontal="center" vertical="center" wrapText="1" readingOrder="1"/>
      <protection locked="0"/>
    </xf>
    <xf numFmtId="0" fontId="28" fillId="4" borderId="7" xfId="0" applyFont="1" applyFill="1" applyBorder="1" applyAlignment="1" applyProtection="1">
      <alignment horizontal="right" vertical="center" wrapText="1" readingOrder="1"/>
      <protection locked="0"/>
    </xf>
    <xf numFmtId="0" fontId="27" fillId="0" borderId="0" xfId="0" applyFont="1"/>
    <xf numFmtId="0" fontId="26" fillId="0" borderId="0" xfId="0" applyFont="1" applyFill="1" applyAlignment="1" applyProtection="1">
      <alignment horizontal="left" vertical="center" wrapText="1" readingOrder="1"/>
      <protection locked="0"/>
    </xf>
    <xf numFmtId="0" fontId="26" fillId="0" borderId="0" xfId="0" applyFont="1" applyFill="1" applyAlignment="1" applyProtection="1">
      <alignment vertical="center" wrapText="1" readingOrder="1"/>
      <protection locked="0"/>
    </xf>
    <xf numFmtId="164" fontId="26" fillId="0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1" fillId="13" borderId="0" xfId="0" applyFont="1" applyFill="1" applyAlignment="1" applyProtection="1">
      <alignment horizontal="left" vertical="center" wrapText="1" readingOrder="1"/>
      <protection locked="0"/>
    </xf>
    <xf numFmtId="0" fontId="21" fillId="13" borderId="0" xfId="0" applyFont="1" applyFill="1" applyAlignment="1" applyProtection="1">
      <alignment vertical="center" wrapText="1" readingOrder="1"/>
      <protection locked="0"/>
    </xf>
    <xf numFmtId="164" fontId="21" fillId="13" borderId="0" xfId="0" applyNumberFormat="1" applyFont="1" applyFill="1" applyAlignment="1" applyProtection="1">
      <alignment horizontal="right" vertical="center" wrapText="1" readingOrder="1"/>
      <protection locked="0"/>
    </xf>
    <xf numFmtId="164" fontId="21" fillId="13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0" fillId="0" borderId="0" xfId="0" applyNumberFormat="1"/>
    <xf numFmtId="0" fontId="29" fillId="0" borderId="0" xfId="0" applyFont="1" applyFill="1" applyBorder="1" applyAlignment="1" applyProtection="1">
      <alignment horizontal="left" vertical="center" wrapText="1" readingOrder="1"/>
      <protection locked="0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 readingOrder="1"/>
    </xf>
    <xf numFmtId="0" fontId="30" fillId="0" borderId="0" xfId="0" applyFont="1" applyAlignment="1">
      <alignment horizontal="center" readingOrder="1"/>
    </xf>
    <xf numFmtId="0" fontId="7" fillId="0" borderId="0" xfId="0" applyFont="1" applyAlignment="1">
      <alignment horizontal="center" readingOrder="1"/>
    </xf>
    <xf numFmtId="0" fontId="8" fillId="0" borderId="0" xfId="0" applyFont="1" applyAlignment="1">
      <alignment horizontal="center" readingOrder="1"/>
    </xf>
    <xf numFmtId="0" fontId="18" fillId="0" borderId="5" xfId="0" applyNumberFormat="1" applyFont="1" applyFill="1" applyBorder="1" applyAlignment="1" applyProtection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11" fillId="3" borderId="1" xfId="0" quotePrefix="1" applyNumberFormat="1" applyFont="1" applyFill="1" applyBorder="1" applyAlignment="1" applyProtection="1">
      <alignment horizontal="left" vertical="center" wrapText="1"/>
    </xf>
    <xf numFmtId="0" fontId="9" fillId="3" borderId="2" xfId="0" applyNumberFormat="1" applyFont="1" applyFill="1" applyBorder="1" applyAlignment="1" applyProtection="1">
      <alignment vertical="center"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6" fillId="3" borderId="2" xfId="0" applyNumberFormat="1" applyFont="1" applyFill="1" applyBorder="1" applyAlignment="1" applyProtection="1">
      <alignment horizontal="left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</xf>
    <xf numFmtId="0" fontId="6" fillId="0" borderId="1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center" wrapText="1"/>
    </xf>
    <xf numFmtId="0" fontId="6" fillId="0" borderId="4" xfId="0" quotePrefix="1" applyFont="1" applyBorder="1" applyAlignment="1">
      <alignment horizontal="center" wrapText="1"/>
    </xf>
    <xf numFmtId="0" fontId="14" fillId="0" borderId="3" xfId="0" quotePrefix="1" applyFont="1" applyBorder="1" applyAlignment="1">
      <alignment horizontal="center" wrapText="1"/>
    </xf>
    <xf numFmtId="0" fontId="14" fillId="0" borderId="1" xfId="0" quotePrefix="1" applyFont="1" applyBorder="1" applyAlignment="1">
      <alignment horizont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0" xfId="0" quotePrefix="1" applyNumberFormat="1" applyFont="1" applyFill="1" applyBorder="1" applyAlignment="1" applyProtection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0" fontId="11" fillId="0" borderId="1" xfId="0" quotePrefix="1" applyNumberFormat="1" applyFont="1" applyFill="1" applyBorder="1" applyAlignment="1" applyProtection="1">
      <alignment horizontal="left" vertical="center" wrapText="1"/>
    </xf>
    <xf numFmtId="0" fontId="11" fillId="0" borderId="1" xfId="0" quotePrefix="1" applyFont="1" applyBorder="1" applyAlignment="1">
      <alignment horizontal="left" vertical="center"/>
    </xf>
    <xf numFmtId="0" fontId="9" fillId="0" borderId="2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11" fillId="3" borderId="1" xfId="0" applyNumberFormat="1" applyFont="1" applyFill="1" applyBorder="1" applyAlignment="1" applyProtection="1">
      <alignment horizontal="left" vertical="center" wrapText="1"/>
    </xf>
    <xf numFmtId="0" fontId="9" fillId="3" borderId="2" xfId="0" applyNumberFormat="1" applyFont="1" applyFill="1" applyBorder="1" applyAlignment="1" applyProtection="1">
      <alignment vertical="center"/>
    </xf>
    <xf numFmtId="0" fontId="11" fillId="0" borderId="1" xfId="0" quotePrefix="1" applyFont="1" applyFill="1" applyBorder="1" applyAlignment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top" wrapText="1" readingOrder="1"/>
      <protection locked="0"/>
    </xf>
    <xf numFmtId="0" fontId="28" fillId="4" borderId="7" xfId="0" applyFont="1" applyFill="1" applyBorder="1" applyAlignment="1" applyProtection="1">
      <alignment horizontal="center" vertical="center" wrapText="1" readingOrder="1"/>
      <protection locked="0"/>
    </xf>
    <xf numFmtId="0" fontId="31" fillId="0" borderId="0" xfId="0" applyFont="1" applyAlignment="1" applyProtection="1">
      <alignment horizontal="left" vertical="top" wrapText="1" readingOrder="1"/>
      <protection locked="0"/>
    </xf>
    <xf numFmtId="0" fontId="0" fillId="0" borderId="0" xfId="0" applyAlignment="1">
      <alignment horizontal="left" readingOrder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5"/>
  <sheetViews>
    <sheetView tabSelected="1" workbookViewId="0">
      <selection activeCell="G16" sqref="G16:L16"/>
    </sheetView>
  </sheetViews>
  <sheetFormatPr defaultRowHeight="15" x14ac:dyDescent="0.25"/>
  <cols>
    <col min="6" max="10" width="25.28515625" customWidth="1"/>
    <col min="11" max="11" width="17.5703125" customWidth="1"/>
    <col min="12" max="12" width="15.7109375" customWidth="1"/>
  </cols>
  <sheetData>
    <row r="1" spans="2:12" ht="42" customHeight="1" x14ac:dyDescent="0.25">
      <c r="B1" s="174" t="s">
        <v>291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2:12" ht="18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</row>
    <row r="3" spans="2:12" ht="15.75" customHeight="1" x14ac:dyDescent="0.25">
      <c r="B3" s="174" t="s">
        <v>12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2:12" ht="36" customHeight="1" x14ac:dyDescent="0.25">
      <c r="B4" s="173"/>
      <c r="C4" s="173"/>
      <c r="D4" s="173"/>
      <c r="E4" s="18"/>
      <c r="F4" s="18"/>
      <c r="G4" s="18"/>
      <c r="H4" s="18"/>
      <c r="I4" s="18"/>
      <c r="J4" s="3"/>
      <c r="K4" s="3"/>
    </row>
    <row r="5" spans="2:12" ht="18" customHeight="1" x14ac:dyDescent="0.25">
      <c r="B5" s="174" t="s">
        <v>58</v>
      </c>
      <c r="C5" s="174"/>
      <c r="D5" s="174"/>
      <c r="E5" s="174"/>
      <c r="F5" s="174"/>
      <c r="G5" s="174"/>
      <c r="H5" s="174"/>
      <c r="I5" s="174"/>
      <c r="J5" s="174"/>
      <c r="K5" s="174"/>
      <c r="L5" s="174"/>
    </row>
    <row r="6" spans="2:12" ht="18" customHeight="1" x14ac:dyDescent="0.25">
      <c r="B6" s="38"/>
      <c r="C6" s="40"/>
      <c r="D6" s="40"/>
      <c r="E6" s="40"/>
      <c r="F6" s="40"/>
      <c r="G6" s="40"/>
      <c r="H6" s="40"/>
      <c r="I6" s="40"/>
      <c r="J6" s="40"/>
      <c r="K6" s="40"/>
    </row>
    <row r="7" spans="2:12" x14ac:dyDescent="0.25">
      <c r="B7" s="155" t="s">
        <v>59</v>
      </c>
      <c r="C7" s="155"/>
      <c r="D7" s="155"/>
      <c r="E7" s="155"/>
      <c r="F7" s="155"/>
      <c r="G7" s="4"/>
      <c r="H7" s="4"/>
      <c r="I7" s="4"/>
      <c r="J7" s="4"/>
      <c r="K7" s="21"/>
    </row>
    <row r="8" spans="2:12" ht="25.5" x14ac:dyDescent="0.25">
      <c r="B8" s="162" t="s">
        <v>8</v>
      </c>
      <c r="C8" s="163"/>
      <c r="D8" s="163"/>
      <c r="E8" s="163"/>
      <c r="F8" s="164"/>
      <c r="G8" s="68" t="s">
        <v>68</v>
      </c>
      <c r="H8" s="69" t="s">
        <v>292</v>
      </c>
      <c r="I8" s="69" t="s">
        <v>293</v>
      </c>
      <c r="J8" s="68" t="s">
        <v>289</v>
      </c>
      <c r="K8" s="1" t="s">
        <v>17</v>
      </c>
      <c r="L8" s="1" t="s">
        <v>50</v>
      </c>
    </row>
    <row r="9" spans="2:12" s="28" customFormat="1" ht="11.25" x14ac:dyDescent="0.2">
      <c r="B9" s="165">
        <v>1</v>
      </c>
      <c r="C9" s="165"/>
      <c r="D9" s="165"/>
      <c r="E9" s="165"/>
      <c r="F9" s="166"/>
      <c r="G9" s="70">
        <v>2</v>
      </c>
      <c r="H9" s="70">
        <v>3</v>
      </c>
      <c r="I9" s="70">
        <v>4</v>
      </c>
      <c r="J9" s="70">
        <v>5</v>
      </c>
      <c r="K9" s="27" t="s">
        <v>19</v>
      </c>
      <c r="L9" s="27" t="s">
        <v>69</v>
      </c>
    </row>
    <row r="10" spans="2:12" x14ac:dyDescent="0.25">
      <c r="B10" s="180" t="s">
        <v>0</v>
      </c>
      <c r="C10" s="158"/>
      <c r="D10" s="158"/>
      <c r="E10" s="158"/>
      <c r="F10" s="181"/>
      <c r="G10" s="71">
        <f>SUM(G11:G12)</f>
        <v>1759429.33</v>
      </c>
      <c r="H10" s="71">
        <f>SUM(H11:H12)</f>
        <v>4180420</v>
      </c>
      <c r="I10" s="71"/>
      <c r="J10" s="71">
        <f>SUM(J11:J12)</f>
        <v>1820594.28</v>
      </c>
      <c r="K10" s="44">
        <f>J10/G10*100</f>
        <v>103.47640845568944</v>
      </c>
      <c r="L10" s="44">
        <f>J10/H10*100</f>
        <v>43.550511192655286</v>
      </c>
    </row>
    <row r="11" spans="2:12" x14ac:dyDescent="0.25">
      <c r="B11" s="167" t="s">
        <v>51</v>
      </c>
      <c r="C11" s="168"/>
      <c r="D11" s="168"/>
      <c r="E11" s="168"/>
      <c r="F11" s="178"/>
      <c r="G11" s="72">
        <v>1759429.33</v>
      </c>
      <c r="H11" s="72">
        <v>4180420</v>
      </c>
      <c r="I11" s="72"/>
      <c r="J11" s="72">
        <v>1820022.28</v>
      </c>
      <c r="K11" s="44">
        <f t="shared" ref="K11:K16" si="0">J11/G11*100</f>
        <v>103.4438979143311</v>
      </c>
      <c r="L11" s="44">
        <f t="shared" ref="L11:L16" si="1">J11/H11*100</f>
        <v>43.536828356959347</v>
      </c>
    </row>
    <row r="12" spans="2:12" x14ac:dyDescent="0.25">
      <c r="B12" s="182" t="s">
        <v>56</v>
      </c>
      <c r="C12" s="178"/>
      <c r="D12" s="178"/>
      <c r="E12" s="178"/>
      <c r="F12" s="178"/>
      <c r="G12" s="72">
        <v>0</v>
      </c>
      <c r="H12" s="72">
        <v>0</v>
      </c>
      <c r="I12" s="72"/>
      <c r="J12" s="72">
        <v>572</v>
      </c>
      <c r="K12" s="44" t="e">
        <f t="shared" si="0"/>
        <v>#DIV/0!</v>
      </c>
      <c r="L12" s="44" t="e">
        <f t="shared" si="1"/>
        <v>#DIV/0!</v>
      </c>
    </row>
    <row r="13" spans="2:12" x14ac:dyDescent="0.25">
      <c r="B13" s="22" t="s">
        <v>1</v>
      </c>
      <c r="C13" s="39"/>
      <c r="D13" s="39"/>
      <c r="E13" s="39"/>
      <c r="F13" s="39"/>
      <c r="G13" s="71">
        <f>SUM(G14:G16)</f>
        <v>1924704.19</v>
      </c>
      <c r="H13" s="71">
        <f>SUM(H14:H16)</f>
        <v>3909918</v>
      </c>
      <c r="I13" s="71"/>
      <c r="J13" s="71">
        <f>SUM(J14:J16)</f>
        <v>1764711.6600000001</v>
      </c>
      <c r="K13" s="44">
        <f t="shared" si="0"/>
        <v>91.687422366966445</v>
      </c>
      <c r="L13" s="44">
        <f t="shared" si="1"/>
        <v>45.134237086302072</v>
      </c>
    </row>
    <row r="14" spans="2:12" x14ac:dyDescent="0.25">
      <c r="B14" s="176" t="s">
        <v>52</v>
      </c>
      <c r="C14" s="168"/>
      <c r="D14" s="168"/>
      <c r="E14" s="168"/>
      <c r="F14" s="168"/>
      <c r="G14" s="72">
        <v>1806152.7</v>
      </c>
      <c r="H14" s="72">
        <v>3765954</v>
      </c>
      <c r="I14" s="72"/>
      <c r="J14" s="72">
        <v>1691549.55</v>
      </c>
      <c r="K14" s="44">
        <f t="shared" si="0"/>
        <v>93.654847123391079</v>
      </c>
      <c r="L14" s="44">
        <f t="shared" si="1"/>
        <v>44.916893568004284</v>
      </c>
    </row>
    <row r="15" spans="2:12" x14ac:dyDescent="0.25">
      <c r="B15" s="177" t="s">
        <v>53</v>
      </c>
      <c r="C15" s="178"/>
      <c r="D15" s="178"/>
      <c r="E15" s="178"/>
      <c r="F15" s="178"/>
      <c r="G15" s="73">
        <v>118551.49</v>
      </c>
      <c r="H15" s="73">
        <v>143964</v>
      </c>
      <c r="I15" s="73"/>
      <c r="J15" s="73">
        <v>73162.11</v>
      </c>
      <c r="K15" s="44">
        <f t="shared" si="0"/>
        <v>61.713361848088113</v>
      </c>
      <c r="L15" s="44">
        <f t="shared" si="1"/>
        <v>50.819725764774525</v>
      </c>
    </row>
    <row r="16" spans="2:12" x14ac:dyDescent="0.25">
      <c r="B16" s="157" t="s">
        <v>60</v>
      </c>
      <c r="C16" s="158"/>
      <c r="D16" s="158"/>
      <c r="E16" s="158"/>
      <c r="F16" s="158"/>
      <c r="G16" s="74"/>
      <c r="H16" s="71"/>
      <c r="I16" s="71"/>
      <c r="J16" s="74"/>
      <c r="K16" s="44"/>
      <c r="L16" s="44"/>
    </row>
    <row r="17" spans="1:43" ht="18" x14ac:dyDescent="0.25">
      <c r="B17" s="18"/>
      <c r="C17" s="16"/>
      <c r="D17" s="16"/>
      <c r="E17" s="16"/>
      <c r="F17" s="16"/>
      <c r="G17" s="17"/>
      <c r="H17" s="16"/>
      <c r="I17" s="17"/>
      <c r="J17" s="17"/>
      <c r="K17" s="17"/>
      <c r="L17" s="17"/>
    </row>
    <row r="18" spans="1:43" ht="18" customHeight="1" x14ac:dyDescent="0.25">
      <c r="B18" s="155" t="s">
        <v>61</v>
      </c>
      <c r="C18" s="155"/>
      <c r="D18" s="155"/>
      <c r="E18" s="155"/>
      <c r="F18" s="155"/>
      <c r="G18" s="17"/>
      <c r="H18" s="16"/>
      <c r="I18" s="17"/>
      <c r="J18" s="17"/>
      <c r="K18" s="17"/>
      <c r="L18" s="17"/>
    </row>
    <row r="19" spans="1:43" ht="25.5" x14ac:dyDescent="0.25">
      <c r="B19" s="162" t="s">
        <v>8</v>
      </c>
      <c r="C19" s="163"/>
      <c r="D19" s="163"/>
      <c r="E19" s="163"/>
      <c r="F19" s="164"/>
      <c r="G19" s="26" t="s">
        <v>68</v>
      </c>
      <c r="H19" s="1" t="s">
        <v>287</v>
      </c>
      <c r="I19" s="1" t="s">
        <v>288</v>
      </c>
      <c r="J19" s="26" t="s">
        <v>289</v>
      </c>
      <c r="K19" s="1" t="s">
        <v>17</v>
      </c>
      <c r="L19" s="1" t="s">
        <v>50</v>
      </c>
    </row>
    <row r="20" spans="1:43" s="28" customFormat="1" x14ac:dyDescent="0.25">
      <c r="B20" s="165">
        <v>1</v>
      </c>
      <c r="C20" s="165"/>
      <c r="D20" s="165"/>
      <c r="E20" s="165"/>
      <c r="F20" s="166"/>
      <c r="G20" s="27">
        <v>5</v>
      </c>
      <c r="H20" s="27">
        <v>3</v>
      </c>
      <c r="I20" s="27">
        <v>4</v>
      </c>
      <c r="J20" s="27">
        <v>5</v>
      </c>
      <c r="K20" s="27" t="s">
        <v>19</v>
      </c>
      <c r="L20" s="27" t="s">
        <v>20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</row>
    <row r="21" spans="1:43" ht="15.75" customHeight="1" x14ac:dyDescent="0.25">
      <c r="A21" s="28"/>
      <c r="B21" s="167" t="s">
        <v>54</v>
      </c>
      <c r="C21" s="169"/>
      <c r="D21" s="169"/>
      <c r="E21" s="169"/>
      <c r="F21" s="170"/>
      <c r="G21" s="19">
        <v>0</v>
      </c>
      <c r="H21" s="19">
        <v>0</v>
      </c>
      <c r="I21" s="19">
        <v>0</v>
      </c>
      <c r="J21" s="19">
        <v>0</v>
      </c>
      <c r="K21" s="19"/>
      <c r="L21" s="19"/>
    </row>
    <row r="22" spans="1:43" x14ac:dyDescent="0.25">
      <c r="A22" s="28"/>
      <c r="B22" s="167" t="s">
        <v>55</v>
      </c>
      <c r="C22" s="168"/>
      <c r="D22" s="168"/>
      <c r="E22" s="168"/>
      <c r="F22" s="168"/>
      <c r="G22" s="19">
        <v>0</v>
      </c>
      <c r="H22" s="19">
        <v>0</v>
      </c>
      <c r="I22" s="19">
        <v>0</v>
      </c>
      <c r="J22" s="19">
        <v>0</v>
      </c>
      <c r="K22" s="19"/>
      <c r="L22" s="19"/>
    </row>
    <row r="23" spans="1:43" s="41" customFormat="1" ht="15" customHeight="1" x14ac:dyDescent="0.25">
      <c r="A23" s="28"/>
      <c r="B23" s="159" t="s">
        <v>57</v>
      </c>
      <c r="C23" s="160"/>
      <c r="D23" s="160"/>
      <c r="E23" s="160"/>
      <c r="F23" s="161"/>
      <c r="G23" s="20"/>
      <c r="H23" s="20"/>
      <c r="I23" s="20"/>
      <c r="J23" s="20"/>
      <c r="K23" s="20"/>
      <c r="L23" s="20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</row>
    <row r="24" spans="1:43" s="41" customFormat="1" ht="15" customHeight="1" x14ac:dyDescent="0.25">
      <c r="A24" s="28"/>
      <c r="B24" s="159" t="s">
        <v>62</v>
      </c>
      <c r="C24" s="160"/>
      <c r="D24" s="160"/>
      <c r="E24" s="160"/>
      <c r="F24" s="161"/>
      <c r="G24" s="20">
        <v>246232</v>
      </c>
      <c r="H24" s="20">
        <v>270502</v>
      </c>
      <c r="I24" s="20"/>
      <c r="J24" s="20">
        <v>257280</v>
      </c>
      <c r="K24" s="44">
        <f t="shared" ref="K24" si="2">J24/G24*100</f>
        <v>104.48682543292504</v>
      </c>
      <c r="L24" s="44">
        <f t="shared" ref="L24" si="3">J24/H24*100</f>
        <v>95.112050927534725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</row>
    <row r="25" spans="1:43" x14ac:dyDescent="0.25">
      <c r="A25" s="28"/>
      <c r="B25" s="157" t="s">
        <v>63</v>
      </c>
      <c r="C25" s="158"/>
      <c r="D25" s="158"/>
      <c r="E25" s="158"/>
      <c r="F25" s="158"/>
      <c r="G25" s="20"/>
      <c r="H25" s="20"/>
      <c r="I25" s="20"/>
      <c r="J25" s="20"/>
      <c r="K25" s="20"/>
      <c r="L25" s="20"/>
    </row>
    <row r="26" spans="1:43" ht="15.75" x14ac:dyDescent="0.25">
      <c r="B26" s="15"/>
      <c r="C26" s="171" t="s">
        <v>290</v>
      </c>
      <c r="D26" s="171"/>
      <c r="E26" s="171"/>
      <c r="F26" s="171"/>
      <c r="G26" s="171"/>
      <c r="H26" s="171"/>
      <c r="I26" s="171"/>
      <c r="J26" s="171"/>
      <c r="K26" s="171"/>
      <c r="L26" s="171"/>
      <c r="M26" s="171"/>
    </row>
    <row r="27" spans="1:43" ht="15" customHeight="1" x14ac:dyDescent="0.25">
      <c r="B27" s="64"/>
      <c r="C27" s="65"/>
      <c r="D27" s="65"/>
      <c r="E27" s="65"/>
      <c r="F27" s="65"/>
      <c r="G27" s="66"/>
      <c r="H27" s="66"/>
      <c r="I27" s="66"/>
      <c r="J27" s="66" t="s">
        <v>286</v>
      </c>
      <c r="K27" s="66"/>
      <c r="L27" s="67"/>
    </row>
    <row r="28" spans="1:43" ht="15" customHeight="1" x14ac:dyDescent="0.25">
      <c r="B28" s="172" t="s">
        <v>299</v>
      </c>
      <c r="C28" s="172"/>
      <c r="D28" s="172"/>
      <c r="E28" s="172"/>
      <c r="F28" s="172"/>
      <c r="G28" s="172"/>
      <c r="H28" s="172"/>
      <c r="I28" s="172"/>
      <c r="J28" s="172"/>
      <c r="K28" s="172"/>
      <c r="L28" s="172"/>
    </row>
    <row r="29" spans="1:43" ht="15" customHeight="1" x14ac:dyDescent="0.25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</row>
    <row r="30" spans="1:43" x14ac:dyDescent="0.25">
      <c r="B30" s="37"/>
      <c r="C30" s="37"/>
      <c r="D30" s="37"/>
      <c r="E30" s="37"/>
      <c r="F30" s="37"/>
      <c r="G30" s="37"/>
      <c r="H30" s="37"/>
      <c r="I30" s="37"/>
      <c r="J30" s="37"/>
      <c r="K30" s="37"/>
    </row>
    <row r="31" spans="1:43" ht="15" customHeight="1" x14ac:dyDescent="0.25"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</row>
    <row r="32" spans="1:43" ht="36.75" customHeight="1" x14ac:dyDescent="0.25"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</row>
    <row r="33" spans="2:12" x14ac:dyDescent="0.25">
      <c r="B33" s="175"/>
      <c r="C33" s="175"/>
      <c r="D33" s="175"/>
      <c r="E33" s="175"/>
      <c r="F33" s="175"/>
      <c r="G33" s="175"/>
      <c r="H33" s="175"/>
      <c r="I33" s="175"/>
      <c r="J33" s="175"/>
      <c r="K33" s="175"/>
    </row>
    <row r="34" spans="2:12" ht="15" customHeight="1" x14ac:dyDescent="0.25"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</row>
    <row r="35" spans="2:12" x14ac:dyDescent="0.25"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</row>
  </sheetData>
  <mergeCells count="28">
    <mergeCell ref="B4:D4"/>
    <mergeCell ref="B1:L1"/>
    <mergeCell ref="B3:L3"/>
    <mergeCell ref="B5:L5"/>
    <mergeCell ref="B33:F33"/>
    <mergeCell ref="G33:K33"/>
    <mergeCell ref="B14:F14"/>
    <mergeCell ref="B15:F15"/>
    <mergeCell ref="B29:L29"/>
    <mergeCell ref="B31:L32"/>
    <mergeCell ref="B9:F9"/>
    <mergeCell ref="B10:F10"/>
    <mergeCell ref="B11:F11"/>
    <mergeCell ref="B7:F7"/>
    <mergeCell ref="B8:F8"/>
    <mergeCell ref="B12:F12"/>
    <mergeCell ref="B18:F18"/>
    <mergeCell ref="B34:L35"/>
    <mergeCell ref="B16:F16"/>
    <mergeCell ref="B25:F25"/>
    <mergeCell ref="B24:F24"/>
    <mergeCell ref="B19:F19"/>
    <mergeCell ref="B20:F20"/>
    <mergeCell ref="B22:F22"/>
    <mergeCell ref="B23:F23"/>
    <mergeCell ref="B21:F21"/>
    <mergeCell ref="C26:M26"/>
    <mergeCell ref="B28:L28"/>
  </mergeCells>
  <pageMargins left="0.7" right="0.7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92"/>
  <sheetViews>
    <sheetView topLeftCell="C1" workbookViewId="0">
      <selection activeCell="J63" sqref="J63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5.42578125" bestFit="1" customWidth="1"/>
    <col min="5" max="5" width="5.42578125" customWidth="1"/>
    <col min="6" max="6" width="68" customWidth="1"/>
    <col min="7" max="10" width="25.28515625" customWidth="1"/>
    <col min="11" max="12" width="15.7109375" customWidth="1"/>
  </cols>
  <sheetData>
    <row r="1" spans="2:12" ht="18" customHeight="1" x14ac:dyDescent="0.25">
      <c r="B1" s="2"/>
      <c r="C1" s="2"/>
      <c r="D1" s="2"/>
      <c r="E1" s="18"/>
      <c r="F1" s="2"/>
      <c r="G1" s="2"/>
      <c r="H1" s="2"/>
      <c r="I1" s="2"/>
      <c r="J1" s="2"/>
      <c r="K1" s="2"/>
    </row>
    <row r="2" spans="2:12" ht="15.75" customHeight="1" x14ac:dyDescent="0.25">
      <c r="B2" s="174" t="s">
        <v>12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2:12" ht="18" x14ac:dyDescent="0.25">
      <c r="B3" s="2"/>
      <c r="C3" s="2"/>
      <c r="D3" s="2"/>
      <c r="E3" s="18"/>
      <c r="F3" s="2"/>
      <c r="G3" s="2"/>
      <c r="H3" s="2"/>
      <c r="I3" s="2"/>
      <c r="J3" s="3"/>
      <c r="K3" s="3"/>
    </row>
    <row r="4" spans="2:12" ht="18" customHeight="1" x14ac:dyDescent="0.25">
      <c r="B4" s="174" t="s">
        <v>64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</row>
    <row r="5" spans="2:12" ht="18" x14ac:dyDescent="0.25">
      <c r="B5" s="2"/>
      <c r="C5" s="2"/>
      <c r="D5" s="2"/>
      <c r="E5" s="18"/>
      <c r="F5" s="2"/>
      <c r="G5" s="2"/>
      <c r="H5" s="2"/>
      <c r="I5" s="2"/>
      <c r="J5" s="3"/>
      <c r="K5" s="3"/>
    </row>
    <row r="6" spans="2:12" ht="15.75" customHeight="1" x14ac:dyDescent="0.25">
      <c r="B6" s="174" t="s">
        <v>18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</row>
    <row r="7" spans="2:12" ht="18" x14ac:dyDescent="0.25">
      <c r="B7" s="2"/>
      <c r="C7" s="2"/>
      <c r="D7" s="2"/>
      <c r="E7" s="18"/>
      <c r="F7" s="2"/>
      <c r="G7" s="2"/>
      <c r="H7" s="49"/>
      <c r="I7" s="2"/>
      <c r="J7" s="3"/>
      <c r="K7" s="3"/>
    </row>
    <row r="8" spans="2:12" ht="25.5" x14ac:dyDescent="0.25">
      <c r="B8" s="183" t="s">
        <v>8</v>
      </c>
      <c r="C8" s="184"/>
      <c r="D8" s="184"/>
      <c r="E8" s="184"/>
      <c r="F8" s="185"/>
      <c r="G8" s="75" t="s">
        <v>68</v>
      </c>
      <c r="H8" s="75" t="s">
        <v>292</v>
      </c>
      <c r="I8" s="75" t="s">
        <v>172</v>
      </c>
      <c r="J8" s="75" t="s">
        <v>289</v>
      </c>
      <c r="K8" s="75" t="s">
        <v>17</v>
      </c>
      <c r="L8" s="75" t="s">
        <v>50</v>
      </c>
    </row>
    <row r="9" spans="2:12" ht="16.5" customHeight="1" x14ac:dyDescent="0.25">
      <c r="B9" s="183">
        <v>1</v>
      </c>
      <c r="C9" s="184"/>
      <c r="D9" s="184"/>
      <c r="E9" s="184"/>
      <c r="F9" s="185"/>
      <c r="G9" s="75">
        <v>2</v>
      </c>
      <c r="H9" s="75">
        <v>3</v>
      </c>
      <c r="I9" s="75">
        <v>4</v>
      </c>
      <c r="J9" s="75">
        <v>5</v>
      </c>
      <c r="K9" s="75" t="s">
        <v>19</v>
      </c>
      <c r="L9" s="75" t="s">
        <v>20</v>
      </c>
    </row>
    <row r="10" spans="2:12" x14ac:dyDescent="0.25">
      <c r="B10" s="7"/>
      <c r="C10" s="7"/>
      <c r="D10" s="7"/>
      <c r="E10" s="7"/>
      <c r="F10" s="7" t="s">
        <v>21</v>
      </c>
      <c r="G10" s="76">
        <f>SUM(G11,G42)</f>
        <v>1759429.33</v>
      </c>
      <c r="H10" s="77">
        <f>SUM(H11,H42)</f>
        <v>4180420</v>
      </c>
      <c r="I10" s="78"/>
      <c r="J10" s="76">
        <f>SUM(J11,J42)</f>
        <v>1820594.28</v>
      </c>
      <c r="K10" s="76">
        <f>J10/G10*100</f>
        <v>103.47640845568944</v>
      </c>
      <c r="L10" s="76">
        <f>J10/H10*100</f>
        <v>43.550511192655286</v>
      </c>
    </row>
    <row r="11" spans="2:12" ht="15.75" customHeight="1" x14ac:dyDescent="0.25">
      <c r="B11" s="7">
        <v>6</v>
      </c>
      <c r="C11" s="7"/>
      <c r="D11" s="7"/>
      <c r="E11" s="7"/>
      <c r="F11" s="7" t="s">
        <v>2</v>
      </c>
      <c r="G11" s="76">
        <f>SUM(G12,G21,G24,G27,G33,G39)</f>
        <v>1759429.33</v>
      </c>
      <c r="H11" s="77">
        <f>SUM(H12,H21,H24,H27,H33,H39)</f>
        <v>4180420</v>
      </c>
      <c r="I11" s="77"/>
      <c r="J11" s="76">
        <f>SUM(J12,J21,J24,J27,J33,J39)</f>
        <v>1820022.28</v>
      </c>
      <c r="K11" s="76">
        <f>J11/G11*100</f>
        <v>103.4438979143311</v>
      </c>
      <c r="L11" s="76">
        <f>J11/H11*100</f>
        <v>43.536828356959347</v>
      </c>
    </row>
    <row r="12" spans="2:12" s="36" customFormat="1" x14ac:dyDescent="0.25">
      <c r="B12" s="7"/>
      <c r="C12" s="7">
        <v>63</v>
      </c>
      <c r="D12" s="7"/>
      <c r="E12" s="7"/>
      <c r="F12" s="7" t="s">
        <v>22</v>
      </c>
      <c r="G12" s="76">
        <f>SUM(G13,G17,G19)</f>
        <v>58958.380000000005</v>
      </c>
      <c r="H12" s="77">
        <v>245333</v>
      </c>
      <c r="I12" s="77"/>
      <c r="J12" s="76">
        <f>SUM(J13,J16,J17,J19)</f>
        <v>109058.62</v>
      </c>
      <c r="K12" s="76">
        <f>J12/G12*100</f>
        <v>184.97560482496294</v>
      </c>
      <c r="L12" s="76">
        <f>J12/H12*100</f>
        <v>44.453302246334573</v>
      </c>
    </row>
    <row r="13" spans="2:12" s="36" customFormat="1" x14ac:dyDescent="0.25">
      <c r="B13" s="25"/>
      <c r="C13" s="25"/>
      <c r="D13" s="25">
        <v>632</v>
      </c>
      <c r="E13" s="25"/>
      <c r="F13" s="25" t="s">
        <v>70</v>
      </c>
      <c r="G13" s="76">
        <v>5317.52</v>
      </c>
      <c r="H13" s="77">
        <v>0</v>
      </c>
      <c r="I13" s="77"/>
      <c r="J13" s="76">
        <v>0</v>
      </c>
      <c r="K13" s="76">
        <f>J13/G13*100</f>
        <v>0</v>
      </c>
      <c r="L13" s="76"/>
    </row>
    <row r="14" spans="2:12" x14ac:dyDescent="0.25">
      <c r="B14" s="8"/>
      <c r="C14" s="8"/>
      <c r="D14" s="9"/>
      <c r="E14" s="9">
        <v>6323</v>
      </c>
      <c r="F14" s="8" t="s">
        <v>71</v>
      </c>
      <c r="G14" s="79">
        <v>5377.24</v>
      </c>
      <c r="H14" s="78"/>
      <c r="I14" s="78"/>
      <c r="J14" s="79"/>
      <c r="K14" s="79">
        <f>J14/G14*100</f>
        <v>0</v>
      </c>
      <c r="L14" s="76"/>
    </row>
    <row r="15" spans="2:12" s="36" customFormat="1" x14ac:dyDescent="0.25">
      <c r="B15" s="25"/>
      <c r="C15" s="25"/>
      <c r="D15" s="35">
        <v>634</v>
      </c>
      <c r="E15" s="35"/>
      <c r="F15" s="25" t="s">
        <v>145</v>
      </c>
      <c r="G15" s="76">
        <v>0</v>
      </c>
      <c r="H15" s="77"/>
      <c r="I15" s="77"/>
      <c r="J15" s="76">
        <v>0</v>
      </c>
      <c r="K15" s="76"/>
      <c r="L15" s="76"/>
    </row>
    <row r="16" spans="2:12" x14ac:dyDescent="0.25">
      <c r="B16" s="8"/>
      <c r="C16" s="8"/>
      <c r="D16" s="9"/>
      <c r="E16" s="9">
        <v>6341</v>
      </c>
      <c r="F16" s="8" t="s">
        <v>146</v>
      </c>
      <c r="G16" s="79">
        <v>0</v>
      </c>
      <c r="H16" s="78"/>
      <c r="I16" s="78"/>
      <c r="J16" s="79"/>
      <c r="K16" s="76"/>
      <c r="L16" s="76"/>
    </row>
    <row r="17" spans="2:12" s="36" customFormat="1" x14ac:dyDescent="0.25">
      <c r="B17" s="25"/>
      <c r="C17" s="25"/>
      <c r="D17" s="35">
        <v>636</v>
      </c>
      <c r="E17" s="35"/>
      <c r="F17" s="25" t="s">
        <v>72</v>
      </c>
      <c r="G17" s="76">
        <v>5377.24</v>
      </c>
      <c r="H17" s="77">
        <v>99121</v>
      </c>
      <c r="I17" s="77"/>
      <c r="J17" s="76">
        <v>13402.92</v>
      </c>
      <c r="K17" s="76">
        <f t="shared" ref="K17:K31" si="0">J17/G17*100</f>
        <v>249.25277651732119</v>
      </c>
      <c r="L17" s="76">
        <f>J17/H17*100</f>
        <v>13.521776414685082</v>
      </c>
    </row>
    <row r="18" spans="2:12" x14ac:dyDescent="0.25">
      <c r="B18" s="8"/>
      <c r="C18" s="8"/>
      <c r="D18" s="9"/>
      <c r="E18" s="9">
        <v>6361</v>
      </c>
      <c r="F18" s="8" t="s">
        <v>73</v>
      </c>
      <c r="G18" s="79">
        <v>5377.24</v>
      </c>
      <c r="H18" s="78"/>
      <c r="I18" s="78"/>
      <c r="J18" s="79">
        <v>13402.92</v>
      </c>
      <c r="K18" s="79">
        <f t="shared" si="0"/>
        <v>249.25277651732119</v>
      </c>
      <c r="L18" s="76"/>
    </row>
    <row r="19" spans="2:12" s="36" customFormat="1" x14ac:dyDescent="0.25">
      <c r="B19" s="25"/>
      <c r="C19" s="25"/>
      <c r="D19" s="35">
        <v>638</v>
      </c>
      <c r="E19" s="35"/>
      <c r="F19" s="25" t="s">
        <v>74</v>
      </c>
      <c r="G19" s="76">
        <v>48263.62</v>
      </c>
      <c r="H19" s="77">
        <v>157589</v>
      </c>
      <c r="I19" s="77"/>
      <c r="J19" s="76">
        <v>95655.7</v>
      </c>
      <c r="K19" s="76">
        <f t="shared" si="0"/>
        <v>198.19420922011236</v>
      </c>
      <c r="L19" s="76">
        <f>J19/H19*100</f>
        <v>60.69947775542709</v>
      </c>
    </row>
    <row r="20" spans="2:12" x14ac:dyDescent="0.25">
      <c r="B20" s="8"/>
      <c r="C20" s="8"/>
      <c r="D20" s="9"/>
      <c r="E20" s="9">
        <v>6381</v>
      </c>
      <c r="F20" s="8" t="s">
        <v>75</v>
      </c>
      <c r="G20" s="79">
        <v>48263.62</v>
      </c>
      <c r="H20" s="78"/>
      <c r="I20" s="78"/>
      <c r="J20" s="79">
        <v>95655.7</v>
      </c>
      <c r="K20" s="79">
        <f t="shared" si="0"/>
        <v>198.19420922011236</v>
      </c>
      <c r="L20" s="76"/>
    </row>
    <row r="21" spans="2:12" s="36" customFormat="1" x14ac:dyDescent="0.25">
      <c r="B21" s="25"/>
      <c r="C21" s="25">
        <v>64</v>
      </c>
      <c r="D21" s="35"/>
      <c r="E21" s="35"/>
      <c r="F21" s="25" t="s">
        <v>76</v>
      </c>
      <c r="G21" s="76">
        <v>4.04</v>
      </c>
      <c r="H21" s="77">
        <v>5</v>
      </c>
      <c r="I21" s="77"/>
      <c r="J21" s="76">
        <v>4.0999999999999996</v>
      </c>
      <c r="K21" s="76">
        <f t="shared" si="0"/>
        <v>101.48514851485149</v>
      </c>
      <c r="L21" s="76">
        <f>J21/H21*100</f>
        <v>82</v>
      </c>
    </row>
    <row r="22" spans="2:12" s="36" customFormat="1" x14ac:dyDescent="0.25">
      <c r="B22" s="25"/>
      <c r="C22" s="25"/>
      <c r="D22" s="35">
        <v>641</v>
      </c>
      <c r="E22" s="35"/>
      <c r="F22" s="25" t="s">
        <v>77</v>
      </c>
      <c r="G22" s="76">
        <v>4.04</v>
      </c>
      <c r="H22" s="77">
        <v>5</v>
      </c>
      <c r="I22" s="77"/>
      <c r="J22" s="76">
        <v>4.0999999999999996</v>
      </c>
      <c r="K22" s="76">
        <f t="shared" si="0"/>
        <v>101.48514851485149</v>
      </c>
      <c r="L22" s="76">
        <f>J22/H22*100</f>
        <v>82</v>
      </c>
    </row>
    <row r="23" spans="2:12" x14ac:dyDescent="0.25">
      <c r="B23" s="8"/>
      <c r="C23" s="8"/>
      <c r="D23" s="9"/>
      <c r="E23" s="9">
        <v>6413</v>
      </c>
      <c r="F23" s="8" t="s">
        <v>78</v>
      </c>
      <c r="G23" s="79">
        <v>4.04</v>
      </c>
      <c r="H23" s="78"/>
      <c r="I23" s="78"/>
      <c r="J23" s="79">
        <v>4.0999999999999996</v>
      </c>
      <c r="K23" s="79">
        <f t="shared" si="0"/>
        <v>101.48514851485149</v>
      </c>
      <c r="L23" s="76"/>
    </row>
    <row r="24" spans="2:12" s="36" customFormat="1" x14ac:dyDescent="0.25">
      <c r="B24" s="25"/>
      <c r="C24" s="25">
        <v>65</v>
      </c>
      <c r="D24" s="35"/>
      <c r="E24" s="35"/>
      <c r="F24" s="25" t="s">
        <v>79</v>
      </c>
      <c r="G24" s="76">
        <v>13579.44</v>
      </c>
      <c r="H24" s="77">
        <v>27000</v>
      </c>
      <c r="I24" s="77"/>
      <c r="J24" s="76">
        <v>9933.85</v>
      </c>
      <c r="K24" s="76">
        <f t="shared" si="0"/>
        <v>73.153605745155915</v>
      </c>
      <c r="L24" s="76">
        <f>J24/H24*100</f>
        <v>36.792037037037041</v>
      </c>
    </row>
    <row r="25" spans="2:12" s="36" customFormat="1" x14ac:dyDescent="0.25">
      <c r="B25" s="25"/>
      <c r="C25" s="25"/>
      <c r="D25" s="35">
        <v>652</v>
      </c>
      <c r="E25" s="35"/>
      <c r="F25" s="25" t="s">
        <v>80</v>
      </c>
      <c r="G25" s="76">
        <v>13579.44</v>
      </c>
      <c r="H25" s="77"/>
      <c r="I25" s="77"/>
      <c r="J25" s="76">
        <v>9933.85</v>
      </c>
      <c r="K25" s="76">
        <f t="shared" si="0"/>
        <v>73.153605745155915</v>
      </c>
      <c r="L25" s="76" t="e">
        <f>J25/H25*100</f>
        <v>#DIV/0!</v>
      </c>
    </row>
    <row r="26" spans="2:12" x14ac:dyDescent="0.25">
      <c r="B26" s="8"/>
      <c r="C26" s="8"/>
      <c r="D26" s="9"/>
      <c r="E26" s="9">
        <v>6526</v>
      </c>
      <c r="F26" s="8" t="s">
        <v>81</v>
      </c>
      <c r="G26" s="79">
        <v>13579.44</v>
      </c>
      <c r="H26" s="78"/>
      <c r="I26" s="78"/>
      <c r="J26" s="79">
        <v>9933.85</v>
      </c>
      <c r="K26" s="79">
        <f t="shared" si="0"/>
        <v>73.153605745155915</v>
      </c>
      <c r="L26" s="76"/>
    </row>
    <row r="27" spans="2:12" s="36" customFormat="1" ht="25.5" x14ac:dyDescent="0.25">
      <c r="B27" s="25"/>
      <c r="C27" s="25">
        <v>66</v>
      </c>
      <c r="D27" s="35"/>
      <c r="E27" s="35"/>
      <c r="F27" s="7" t="s">
        <v>23</v>
      </c>
      <c r="G27" s="76">
        <f>SUM(G28,G30)</f>
        <v>150613.9</v>
      </c>
      <c r="H27" s="77">
        <v>269159</v>
      </c>
      <c r="I27" s="77"/>
      <c r="J27" s="76">
        <f>SUM(J28,J30)</f>
        <v>124556.37</v>
      </c>
      <c r="K27" s="76">
        <f t="shared" si="0"/>
        <v>82.699120067935297</v>
      </c>
      <c r="L27" s="76">
        <f>J27/H27*100</f>
        <v>46.276130465635553</v>
      </c>
    </row>
    <row r="28" spans="2:12" s="36" customFormat="1" x14ac:dyDescent="0.25">
      <c r="B28" s="25"/>
      <c r="C28" s="25"/>
      <c r="D28" s="35">
        <v>661</v>
      </c>
      <c r="E28" s="35"/>
      <c r="F28" s="7" t="s">
        <v>24</v>
      </c>
      <c r="G28" s="76">
        <v>119700.24</v>
      </c>
      <c r="H28" s="77"/>
      <c r="I28" s="77"/>
      <c r="J28" s="76">
        <v>107509.02</v>
      </c>
      <c r="K28" s="76">
        <f t="shared" si="0"/>
        <v>89.815208390559619</v>
      </c>
      <c r="L28" s="76" t="e">
        <f>J28/H28*100</f>
        <v>#DIV/0!</v>
      </c>
    </row>
    <row r="29" spans="2:12" x14ac:dyDescent="0.25">
      <c r="B29" s="8"/>
      <c r="C29" s="25"/>
      <c r="D29" s="9"/>
      <c r="E29" s="9">
        <v>6615</v>
      </c>
      <c r="F29" s="12" t="s">
        <v>82</v>
      </c>
      <c r="G29" s="79">
        <v>119700.24</v>
      </c>
      <c r="H29" s="78"/>
      <c r="I29" s="78"/>
      <c r="J29" s="79">
        <v>107509.02</v>
      </c>
      <c r="K29" s="79">
        <f t="shared" si="0"/>
        <v>89.815208390559619</v>
      </c>
      <c r="L29" s="76"/>
    </row>
    <row r="30" spans="2:12" s="36" customFormat="1" ht="24.75" customHeight="1" x14ac:dyDescent="0.25">
      <c r="B30" s="25"/>
      <c r="C30" s="25"/>
      <c r="D30" s="35">
        <v>663</v>
      </c>
      <c r="E30" s="35"/>
      <c r="F30" s="7" t="s">
        <v>83</v>
      </c>
      <c r="G30" s="76">
        <v>30913.66</v>
      </c>
      <c r="H30" s="77">
        <v>26845</v>
      </c>
      <c r="I30" s="77"/>
      <c r="J30" s="76">
        <f>SUM(J31:J32)</f>
        <v>17047.349999999999</v>
      </c>
      <c r="K30" s="76">
        <f t="shared" si="0"/>
        <v>55.145039442110701</v>
      </c>
      <c r="L30" s="76">
        <f>J30/H30*100</f>
        <v>63.50288694356491</v>
      </c>
    </row>
    <row r="31" spans="2:12" x14ac:dyDescent="0.25">
      <c r="B31" s="8"/>
      <c r="C31" s="25"/>
      <c r="D31" s="9">
        <v>6631</v>
      </c>
      <c r="E31" s="9"/>
      <c r="F31" s="12" t="s">
        <v>85</v>
      </c>
      <c r="G31" s="79">
        <v>16613.66</v>
      </c>
      <c r="H31" s="78"/>
      <c r="I31" s="78"/>
      <c r="J31" s="79">
        <v>9984.39</v>
      </c>
      <c r="K31" s="79">
        <f t="shared" si="0"/>
        <v>60.097474006329733</v>
      </c>
      <c r="L31" s="76"/>
    </row>
    <row r="32" spans="2:12" x14ac:dyDescent="0.25">
      <c r="B32" s="8"/>
      <c r="C32" s="25"/>
      <c r="D32" s="9">
        <v>6632</v>
      </c>
      <c r="E32" s="9"/>
      <c r="F32" s="12" t="s">
        <v>84</v>
      </c>
      <c r="G32" s="79">
        <v>14300</v>
      </c>
      <c r="H32" s="78"/>
      <c r="I32" s="78"/>
      <c r="J32" s="79">
        <v>7062.96</v>
      </c>
      <c r="K32" s="79"/>
      <c r="L32" s="76"/>
    </row>
    <row r="33" spans="2:12" s="36" customFormat="1" x14ac:dyDescent="0.25">
      <c r="B33" s="25"/>
      <c r="C33" s="25">
        <v>67</v>
      </c>
      <c r="D33" s="35"/>
      <c r="E33" s="25"/>
      <c r="F33" s="25" t="s">
        <v>86</v>
      </c>
      <c r="G33" s="76">
        <v>1525655.75</v>
      </c>
      <c r="H33" s="77">
        <v>3617687</v>
      </c>
      <c r="I33" s="77"/>
      <c r="J33" s="76">
        <f>SUM(J34,J37)</f>
        <v>1565851.52</v>
      </c>
      <c r="K33" s="76">
        <f t="shared" ref="K33:K42" si="1">J33/G33*100</f>
        <v>102.63465529494449</v>
      </c>
      <c r="L33" s="76">
        <f>J33/H33*100</f>
        <v>43.283222677915475</v>
      </c>
    </row>
    <row r="34" spans="2:12" s="36" customFormat="1" x14ac:dyDescent="0.25">
      <c r="B34" s="25"/>
      <c r="C34" s="25"/>
      <c r="D34" s="35">
        <v>671</v>
      </c>
      <c r="E34" s="25"/>
      <c r="F34" s="25" t="s">
        <v>147</v>
      </c>
      <c r="G34" s="76">
        <v>110829.77</v>
      </c>
      <c r="H34" s="77"/>
      <c r="I34" s="77"/>
      <c r="J34" s="76">
        <v>49749.46</v>
      </c>
      <c r="K34" s="76">
        <f t="shared" si="1"/>
        <v>44.888173998736981</v>
      </c>
      <c r="L34" s="76" t="e">
        <f>J34/H34*100</f>
        <v>#DIV/0!</v>
      </c>
    </row>
    <row r="35" spans="2:12" x14ac:dyDescent="0.25">
      <c r="B35" s="8"/>
      <c r="C35" s="8"/>
      <c r="D35" s="9"/>
      <c r="E35" s="8">
        <v>6711</v>
      </c>
      <c r="F35" s="8" t="s">
        <v>87</v>
      </c>
      <c r="G35" s="79">
        <v>79025.27</v>
      </c>
      <c r="H35" s="78"/>
      <c r="I35" s="78"/>
      <c r="J35" s="79">
        <v>25532.27</v>
      </c>
      <c r="K35" s="76">
        <f t="shared" si="1"/>
        <v>32.308994325486012</v>
      </c>
      <c r="L35" s="76"/>
    </row>
    <row r="36" spans="2:12" x14ac:dyDescent="0.25">
      <c r="B36" s="8"/>
      <c r="C36" s="8"/>
      <c r="D36" s="9"/>
      <c r="E36" s="8">
        <v>6721</v>
      </c>
      <c r="F36" s="8" t="s">
        <v>88</v>
      </c>
      <c r="G36" s="79">
        <v>31804.5</v>
      </c>
      <c r="H36" s="78"/>
      <c r="I36" s="78"/>
      <c r="J36" s="79">
        <v>24217.19</v>
      </c>
      <c r="K36" s="79">
        <f t="shared" si="1"/>
        <v>76.143910452923322</v>
      </c>
      <c r="L36" s="76"/>
    </row>
    <row r="37" spans="2:12" s="36" customFormat="1" x14ac:dyDescent="0.25">
      <c r="B37" s="25"/>
      <c r="C37" s="25"/>
      <c r="D37" s="35">
        <v>673</v>
      </c>
      <c r="E37" s="35"/>
      <c r="F37" s="25" t="s">
        <v>89</v>
      </c>
      <c r="G37" s="76">
        <v>1414825.98</v>
      </c>
      <c r="H37" s="77"/>
      <c r="I37" s="77"/>
      <c r="J37" s="76">
        <v>1516102.06</v>
      </c>
      <c r="K37" s="79">
        <f t="shared" si="1"/>
        <v>107.15820047353104</v>
      </c>
      <c r="L37" s="76" t="e">
        <f>J37/H37*100</f>
        <v>#DIV/0!</v>
      </c>
    </row>
    <row r="38" spans="2:12" x14ac:dyDescent="0.25">
      <c r="B38" s="8"/>
      <c r="C38" s="8"/>
      <c r="D38" s="9"/>
      <c r="E38" s="9">
        <v>6731</v>
      </c>
      <c r="F38" s="12" t="s">
        <v>89</v>
      </c>
      <c r="G38" s="79">
        <v>1414825.98</v>
      </c>
      <c r="H38" s="78"/>
      <c r="I38" s="78"/>
      <c r="J38" s="79">
        <v>1516102.06</v>
      </c>
      <c r="K38" s="79">
        <f t="shared" si="1"/>
        <v>107.15820047353104</v>
      </c>
      <c r="L38" s="76"/>
    </row>
    <row r="39" spans="2:12" s="36" customFormat="1" x14ac:dyDescent="0.25">
      <c r="B39" s="25"/>
      <c r="C39" s="25">
        <v>68</v>
      </c>
      <c r="D39" s="35"/>
      <c r="E39" s="35"/>
      <c r="F39" s="7" t="s">
        <v>90</v>
      </c>
      <c r="G39" s="76">
        <v>10617.82</v>
      </c>
      <c r="H39" s="77">
        <v>21236</v>
      </c>
      <c r="I39" s="77"/>
      <c r="J39" s="76">
        <v>10617.82</v>
      </c>
      <c r="K39" s="76">
        <f t="shared" si="1"/>
        <v>100</v>
      </c>
      <c r="L39" s="76">
        <f>J39/H39*100</f>
        <v>49.999152382746274</v>
      </c>
    </row>
    <row r="40" spans="2:12" s="36" customFormat="1" x14ac:dyDescent="0.25">
      <c r="B40" s="25"/>
      <c r="C40" s="25"/>
      <c r="D40" s="35">
        <v>683</v>
      </c>
      <c r="E40" s="35"/>
      <c r="F40" s="7" t="s">
        <v>91</v>
      </c>
      <c r="G40" s="76">
        <v>10617.82</v>
      </c>
      <c r="H40" s="77"/>
      <c r="I40" s="77"/>
      <c r="J40" s="76">
        <v>10617.82</v>
      </c>
      <c r="K40" s="76">
        <f t="shared" si="1"/>
        <v>100</v>
      </c>
      <c r="L40" s="76" t="e">
        <f>J40/H40*100</f>
        <v>#DIV/0!</v>
      </c>
    </row>
    <row r="41" spans="2:12" s="51" customFormat="1" x14ac:dyDescent="0.25">
      <c r="B41" s="8"/>
      <c r="C41" s="8"/>
      <c r="D41" s="9"/>
      <c r="E41" s="9">
        <v>6832</v>
      </c>
      <c r="F41" s="12" t="s">
        <v>91</v>
      </c>
      <c r="G41" s="79">
        <v>10617.82</v>
      </c>
      <c r="H41" s="78"/>
      <c r="I41" s="78"/>
      <c r="J41" s="79">
        <v>10617.82</v>
      </c>
      <c r="K41" s="79">
        <f t="shared" si="1"/>
        <v>100</v>
      </c>
      <c r="L41" s="79"/>
    </row>
    <row r="42" spans="2:12" s="36" customFormat="1" x14ac:dyDescent="0.25">
      <c r="B42" s="25">
        <v>7</v>
      </c>
      <c r="C42" s="25"/>
      <c r="D42" s="35"/>
      <c r="E42" s="35"/>
      <c r="F42" s="7" t="s">
        <v>3</v>
      </c>
      <c r="G42" s="76">
        <v>0</v>
      </c>
      <c r="H42" s="77">
        <v>0</v>
      </c>
      <c r="I42" s="77"/>
      <c r="J42" s="76">
        <v>572</v>
      </c>
      <c r="K42" s="76" t="e">
        <f t="shared" si="1"/>
        <v>#DIV/0!</v>
      </c>
      <c r="L42" s="76"/>
    </row>
    <row r="43" spans="2:12" s="36" customFormat="1" x14ac:dyDescent="0.25">
      <c r="B43" s="25"/>
      <c r="C43" s="25">
        <v>72</v>
      </c>
      <c r="D43" s="35"/>
      <c r="E43" s="35"/>
      <c r="F43" s="52" t="s">
        <v>26</v>
      </c>
      <c r="G43" s="76"/>
      <c r="H43" s="77"/>
      <c r="I43" s="77"/>
      <c r="J43" s="76">
        <v>572</v>
      </c>
      <c r="K43" s="76"/>
      <c r="L43" s="76"/>
    </row>
    <row r="44" spans="2:12" s="36" customFormat="1" x14ac:dyDescent="0.25">
      <c r="B44" s="25"/>
      <c r="C44" s="25"/>
      <c r="D44" s="25">
        <v>723</v>
      </c>
      <c r="E44" s="25"/>
      <c r="F44" s="52" t="s">
        <v>148</v>
      </c>
      <c r="G44" s="76"/>
      <c r="H44" s="77"/>
      <c r="I44" s="77"/>
      <c r="J44" s="76">
        <v>572</v>
      </c>
      <c r="K44" s="76"/>
      <c r="L44" s="76"/>
    </row>
    <row r="45" spans="2:12" x14ac:dyDescent="0.25">
      <c r="B45" s="8"/>
      <c r="C45" s="8"/>
      <c r="D45" s="8"/>
      <c r="E45" s="8">
        <v>7231</v>
      </c>
      <c r="F45" s="30" t="s">
        <v>149</v>
      </c>
      <c r="G45" s="79"/>
      <c r="H45" s="78"/>
      <c r="I45" s="78"/>
      <c r="J45" s="79">
        <v>572</v>
      </c>
      <c r="K45" s="79"/>
      <c r="L45" s="79"/>
    </row>
    <row r="46" spans="2:12" s="57" customFormat="1" x14ac:dyDescent="0.25">
      <c r="B46" s="55"/>
      <c r="C46" s="55"/>
      <c r="D46" s="55"/>
      <c r="E46" s="55"/>
      <c r="F46" s="56"/>
      <c r="G46" s="80"/>
      <c r="H46" s="80"/>
      <c r="I46" s="80"/>
      <c r="J46" s="81"/>
      <c r="K46" s="81"/>
      <c r="L46" s="81"/>
    </row>
    <row r="47" spans="2:12" x14ac:dyDescent="0.25">
      <c r="B47" s="53"/>
      <c r="C47" s="53"/>
      <c r="D47" s="53"/>
      <c r="E47" s="53"/>
      <c r="F47" s="54"/>
      <c r="G47" s="82"/>
      <c r="H47" s="82"/>
      <c r="I47" s="82"/>
      <c r="J47" s="83"/>
      <c r="K47" s="83"/>
      <c r="L47" s="83"/>
    </row>
    <row r="48" spans="2:12" x14ac:dyDescent="0.25">
      <c r="B48" s="53"/>
      <c r="C48" s="53"/>
      <c r="D48" s="53"/>
      <c r="E48" s="53"/>
      <c r="F48" s="54"/>
      <c r="G48" s="82"/>
      <c r="H48" s="82"/>
      <c r="I48" s="82"/>
      <c r="J48" s="83"/>
      <c r="K48" s="83"/>
      <c r="L48" s="83"/>
    </row>
    <row r="49" spans="2:12" x14ac:dyDescent="0.25">
      <c r="B49" s="53"/>
      <c r="C49" s="53"/>
      <c r="D49" s="53"/>
      <c r="E49" s="53"/>
      <c r="F49" s="54"/>
      <c r="G49" s="82"/>
      <c r="H49" s="82"/>
      <c r="I49" s="82"/>
      <c r="J49" s="83"/>
      <c r="K49" s="83"/>
      <c r="L49" s="83"/>
    </row>
    <row r="50" spans="2:12" x14ac:dyDescent="0.25">
      <c r="B50" s="53"/>
      <c r="C50" s="53"/>
      <c r="D50" s="53"/>
      <c r="E50" s="53"/>
      <c r="F50" s="54"/>
      <c r="G50" s="82"/>
      <c r="H50" s="82"/>
      <c r="I50" s="82"/>
      <c r="J50" s="83"/>
      <c r="K50" s="83"/>
      <c r="L50" s="83"/>
    </row>
    <row r="51" spans="2:12" x14ac:dyDescent="0.25">
      <c r="B51" s="53"/>
      <c r="C51" s="53"/>
      <c r="D51" s="53"/>
      <c r="E51" s="53"/>
      <c r="F51" s="54"/>
      <c r="G51" s="82"/>
      <c r="H51" s="82"/>
      <c r="I51" s="82"/>
      <c r="J51" s="83"/>
      <c r="K51" s="83"/>
      <c r="L51" s="83"/>
    </row>
    <row r="52" spans="2:12" x14ac:dyDescent="0.25">
      <c r="B52" s="53"/>
      <c r="C52" s="53"/>
      <c r="D52" s="53"/>
      <c r="E52" s="53"/>
      <c r="F52" s="54"/>
      <c r="G52" s="82"/>
      <c r="H52" s="82"/>
      <c r="I52" s="82"/>
      <c r="J52" s="83"/>
      <c r="K52" s="83"/>
      <c r="L52" s="83"/>
    </row>
    <row r="53" spans="2:12" x14ac:dyDescent="0.25">
      <c r="B53" s="53"/>
      <c r="C53" s="53"/>
      <c r="D53" s="53"/>
      <c r="E53" s="53"/>
      <c r="F53" s="54"/>
      <c r="G53" s="82"/>
      <c r="H53" s="82"/>
      <c r="I53" s="82"/>
      <c r="J53" s="83"/>
      <c r="K53" s="83"/>
      <c r="L53" s="83"/>
    </row>
    <row r="54" spans="2:12" x14ac:dyDescent="0.25">
      <c r="B54" s="53"/>
      <c r="C54" s="53"/>
      <c r="D54" s="53"/>
      <c r="E54" s="53"/>
      <c r="F54" s="54"/>
      <c r="G54" s="82"/>
      <c r="H54" s="82"/>
      <c r="I54" s="82"/>
      <c r="J54" s="83"/>
      <c r="K54" s="83"/>
      <c r="L54" s="83"/>
    </row>
    <row r="55" spans="2:12" x14ac:dyDescent="0.25">
      <c r="B55" s="53"/>
      <c r="C55" s="53"/>
      <c r="D55" s="53"/>
      <c r="E55" s="53"/>
      <c r="F55" s="54"/>
      <c r="G55" s="82"/>
      <c r="H55" s="82"/>
      <c r="I55" s="82"/>
      <c r="J55" s="83"/>
      <c r="K55" s="83"/>
      <c r="L55" s="83"/>
    </row>
    <row r="56" spans="2:12" ht="15.75" customHeight="1" x14ac:dyDescent="0.25">
      <c r="G56" s="63"/>
      <c r="H56" s="63"/>
      <c r="I56" s="63"/>
      <c r="J56" s="63"/>
      <c r="K56" s="63"/>
      <c r="L56" s="63"/>
    </row>
    <row r="57" spans="2:12" ht="15.75" customHeight="1" x14ac:dyDescent="0.25">
      <c r="B57" s="18"/>
      <c r="C57" s="18"/>
      <c r="D57" s="18"/>
      <c r="E57" s="18"/>
      <c r="F57" s="18"/>
      <c r="G57" s="84"/>
      <c r="H57" s="84"/>
      <c r="I57" s="84"/>
      <c r="J57" s="85"/>
      <c r="K57" s="85"/>
      <c r="L57" s="85"/>
    </row>
    <row r="58" spans="2:12" ht="25.5" x14ac:dyDescent="0.25">
      <c r="B58" s="183" t="s">
        <v>8</v>
      </c>
      <c r="C58" s="184"/>
      <c r="D58" s="184"/>
      <c r="E58" s="184"/>
      <c r="F58" s="185"/>
      <c r="G58" s="75" t="s">
        <v>68</v>
      </c>
      <c r="H58" s="75" t="s">
        <v>66</v>
      </c>
      <c r="I58" s="75" t="s">
        <v>172</v>
      </c>
      <c r="J58" s="75" t="s">
        <v>289</v>
      </c>
      <c r="K58" s="75" t="s">
        <v>17</v>
      </c>
      <c r="L58" s="75" t="s">
        <v>50</v>
      </c>
    </row>
    <row r="59" spans="2:12" ht="12.75" customHeight="1" x14ac:dyDescent="0.25">
      <c r="B59" s="183">
        <v>1</v>
      </c>
      <c r="C59" s="184"/>
      <c r="D59" s="184"/>
      <c r="E59" s="184"/>
      <c r="F59" s="185"/>
      <c r="G59" s="75">
        <v>2</v>
      </c>
      <c r="H59" s="75">
        <v>3</v>
      </c>
      <c r="I59" s="75">
        <v>4</v>
      </c>
      <c r="J59" s="75">
        <v>5</v>
      </c>
      <c r="K59" s="75" t="s">
        <v>19</v>
      </c>
      <c r="L59" s="75" t="s">
        <v>69</v>
      </c>
    </row>
    <row r="60" spans="2:12" x14ac:dyDescent="0.25">
      <c r="B60" s="7"/>
      <c r="C60" s="7"/>
      <c r="D60" s="7"/>
      <c r="E60" s="7"/>
      <c r="F60" s="7" t="s">
        <v>9</v>
      </c>
      <c r="G60" s="77">
        <f>SUM(G61,G119)</f>
        <v>1924704.19</v>
      </c>
      <c r="H60" s="77">
        <f>SUM(H61,H119)</f>
        <v>3909918</v>
      </c>
      <c r="I60" s="78"/>
      <c r="J60" s="76">
        <f>SUM(J61,J119)</f>
        <v>1764711.6600000001</v>
      </c>
      <c r="K60" s="79">
        <f t="shared" ref="K60:K66" si="2">J60/G60*100</f>
        <v>91.687422366966445</v>
      </c>
      <c r="L60" s="79">
        <f>J60/H60*100</f>
        <v>45.134237086302072</v>
      </c>
    </row>
    <row r="61" spans="2:12" x14ac:dyDescent="0.25">
      <c r="B61" s="7">
        <v>3</v>
      </c>
      <c r="C61" s="7"/>
      <c r="D61" s="7"/>
      <c r="E61" s="7"/>
      <c r="F61" s="7" t="s">
        <v>4</v>
      </c>
      <c r="G61" s="77">
        <f>SUM(G62,G71,G107,G111,G114)</f>
        <v>1806152.7</v>
      </c>
      <c r="H61" s="77">
        <f>SUM(H62,H71,H107,H111,H114)</f>
        <v>3765954</v>
      </c>
      <c r="I61" s="78"/>
      <c r="J61" s="76">
        <f>SUM(J62,J71,J107,J111)</f>
        <v>1691549.55</v>
      </c>
      <c r="K61" s="79">
        <f t="shared" si="2"/>
        <v>93.654847123391079</v>
      </c>
      <c r="L61" s="79">
        <f>J61/H61*100</f>
        <v>44.916893568004284</v>
      </c>
    </row>
    <row r="62" spans="2:12" s="36" customFormat="1" x14ac:dyDescent="0.25">
      <c r="B62" s="7"/>
      <c r="C62" s="7">
        <v>31</v>
      </c>
      <c r="D62" s="7"/>
      <c r="E62" s="7"/>
      <c r="F62" s="7" t="s">
        <v>5</v>
      </c>
      <c r="G62" s="77">
        <f>SUM(G63,G67,G69)</f>
        <v>1293739.56</v>
      </c>
      <c r="H62" s="77">
        <v>2838685</v>
      </c>
      <c r="I62" s="77"/>
      <c r="J62" s="76">
        <f>SUM(J63,J67,J69)</f>
        <v>1263067.95</v>
      </c>
      <c r="K62" s="79">
        <f t="shared" si="2"/>
        <v>97.629228405135876</v>
      </c>
      <c r="L62" s="79">
        <f>J62/H62*100</f>
        <v>44.494825949339216</v>
      </c>
    </row>
    <row r="63" spans="2:12" s="36" customFormat="1" x14ac:dyDescent="0.25">
      <c r="B63" s="25"/>
      <c r="C63" s="25"/>
      <c r="D63" s="25">
        <v>311</v>
      </c>
      <c r="E63" s="25"/>
      <c r="F63" s="25" t="s">
        <v>27</v>
      </c>
      <c r="G63" s="77">
        <f>SUM(G64:G66)</f>
        <v>1118488.6300000001</v>
      </c>
      <c r="H63" s="77"/>
      <c r="I63" s="77"/>
      <c r="J63" s="76">
        <f>SUM(J64:J65)</f>
        <v>1073212.1599999999</v>
      </c>
      <c r="K63" s="79">
        <f t="shared" si="2"/>
        <v>95.951995506650775</v>
      </c>
      <c r="L63" s="79" t="e">
        <f>J63/H63*100</f>
        <v>#DIV/0!</v>
      </c>
    </row>
    <row r="64" spans="2:12" x14ac:dyDescent="0.25">
      <c r="B64" s="8"/>
      <c r="C64" s="8"/>
      <c r="D64" s="8"/>
      <c r="E64" s="8">
        <v>3111</v>
      </c>
      <c r="F64" s="8" t="s">
        <v>28</v>
      </c>
      <c r="G64" s="78">
        <v>1071854.82</v>
      </c>
      <c r="H64" s="78"/>
      <c r="I64" s="78"/>
      <c r="J64" s="79">
        <v>1043572.26</v>
      </c>
      <c r="K64" s="79">
        <f t="shared" si="2"/>
        <v>97.361344141737405</v>
      </c>
      <c r="L64" s="79"/>
    </row>
    <row r="65" spans="2:12" x14ac:dyDescent="0.25">
      <c r="B65" s="8"/>
      <c r="C65" s="8"/>
      <c r="D65" s="8"/>
      <c r="E65" s="8">
        <v>3113</v>
      </c>
      <c r="F65" s="8" t="s">
        <v>92</v>
      </c>
      <c r="G65" s="78">
        <v>46633.81</v>
      </c>
      <c r="H65" s="78"/>
      <c r="I65" s="78"/>
      <c r="J65" s="79">
        <v>29639.9</v>
      </c>
      <c r="K65" s="79">
        <f t="shared" si="2"/>
        <v>63.558821378737882</v>
      </c>
      <c r="L65" s="79"/>
    </row>
    <row r="66" spans="2:12" x14ac:dyDescent="0.25">
      <c r="B66" s="8"/>
      <c r="C66" s="8"/>
      <c r="D66" s="8"/>
      <c r="E66" s="8">
        <v>3114</v>
      </c>
      <c r="F66" s="8" t="s">
        <v>139</v>
      </c>
      <c r="G66" s="78">
        <v>0</v>
      </c>
      <c r="H66" s="78"/>
      <c r="I66" s="78"/>
      <c r="J66" s="79">
        <v>0</v>
      </c>
      <c r="K66" s="79" t="e">
        <f t="shared" si="2"/>
        <v>#DIV/0!</v>
      </c>
      <c r="L66" s="79"/>
    </row>
    <row r="67" spans="2:12" s="36" customFormat="1" x14ac:dyDescent="0.25">
      <c r="B67" s="25"/>
      <c r="C67" s="25"/>
      <c r="D67" s="25">
        <v>312</v>
      </c>
      <c r="E67" s="25"/>
      <c r="F67" s="25" t="s">
        <v>93</v>
      </c>
      <c r="G67" s="77">
        <v>19050.27</v>
      </c>
      <c r="H67" s="77"/>
      <c r="I67" s="77"/>
      <c r="J67" s="76">
        <v>36542.839999999997</v>
      </c>
      <c r="K67" s="79">
        <f t="shared" ref="K67:K83" si="3">J67/G67*100</f>
        <v>191.82321300433009</v>
      </c>
      <c r="L67" s="79" t="e">
        <f>J67/H67*100</f>
        <v>#DIV/0!</v>
      </c>
    </row>
    <row r="68" spans="2:12" x14ac:dyDescent="0.25">
      <c r="B68" s="8"/>
      <c r="C68" s="8"/>
      <c r="D68" s="8"/>
      <c r="E68" s="8">
        <v>3121</v>
      </c>
      <c r="F68" s="8" t="s">
        <v>93</v>
      </c>
      <c r="G68" s="78">
        <v>19050.27</v>
      </c>
      <c r="H68" s="78"/>
      <c r="I68" s="78"/>
      <c r="J68" s="79">
        <v>36542.839999999997</v>
      </c>
      <c r="K68" s="79">
        <f t="shared" si="3"/>
        <v>191.82321300433009</v>
      </c>
      <c r="L68" s="79"/>
    </row>
    <row r="69" spans="2:12" s="36" customFormat="1" x14ac:dyDescent="0.25">
      <c r="B69" s="25"/>
      <c r="C69" s="25"/>
      <c r="D69" s="25">
        <v>313</v>
      </c>
      <c r="E69" s="25"/>
      <c r="F69" s="25" t="s">
        <v>94</v>
      </c>
      <c r="G69" s="77">
        <v>156200.66</v>
      </c>
      <c r="H69" s="77"/>
      <c r="I69" s="77" t="s">
        <v>138</v>
      </c>
      <c r="J69" s="76">
        <v>153312.95000000001</v>
      </c>
      <c r="K69" s="79">
        <f t="shared" si="3"/>
        <v>98.151281819167735</v>
      </c>
      <c r="L69" s="79" t="e">
        <f>J69/H69*100</f>
        <v>#DIV/0!</v>
      </c>
    </row>
    <row r="70" spans="2:12" x14ac:dyDescent="0.25">
      <c r="B70" s="8"/>
      <c r="C70" s="8"/>
      <c r="D70" s="8"/>
      <c r="E70" s="8">
        <v>3132</v>
      </c>
      <c r="F70" s="8" t="s">
        <v>95</v>
      </c>
      <c r="G70" s="78">
        <v>156200</v>
      </c>
      <c r="H70" s="78"/>
      <c r="I70" s="78"/>
      <c r="J70" s="79">
        <v>153312.95000000001</v>
      </c>
      <c r="K70" s="79">
        <f t="shared" si="3"/>
        <v>98.151696542893731</v>
      </c>
      <c r="L70" s="79"/>
    </row>
    <row r="71" spans="2:12" s="36" customFormat="1" x14ac:dyDescent="0.25">
      <c r="B71" s="25"/>
      <c r="C71" s="25">
        <v>32</v>
      </c>
      <c r="D71" s="35"/>
      <c r="E71" s="35"/>
      <c r="F71" s="25" t="s">
        <v>13</v>
      </c>
      <c r="G71" s="77">
        <v>504798.84</v>
      </c>
      <c r="H71" s="77">
        <v>911999</v>
      </c>
      <c r="I71" s="77"/>
      <c r="J71" s="76">
        <f>SUM(J72,J77,J84,J96,J99)</f>
        <v>423529.36</v>
      </c>
      <c r="K71" s="79">
        <f t="shared" si="3"/>
        <v>83.900620690808239</v>
      </c>
      <c r="L71" s="79">
        <f>J71/H71*100</f>
        <v>46.439673727712425</v>
      </c>
    </row>
    <row r="72" spans="2:12" s="36" customFormat="1" x14ac:dyDescent="0.25">
      <c r="B72" s="25"/>
      <c r="C72" s="25"/>
      <c r="D72" s="25">
        <v>321</v>
      </c>
      <c r="E72" s="25"/>
      <c r="F72" s="25" t="s">
        <v>29</v>
      </c>
      <c r="G72" s="77">
        <v>69669.460000000006</v>
      </c>
      <c r="H72" s="77"/>
      <c r="I72" s="77"/>
      <c r="J72" s="76">
        <f>SUM(J73:J76)</f>
        <v>38192.699999999997</v>
      </c>
      <c r="K72" s="79">
        <f t="shared" si="3"/>
        <v>54.819859375973337</v>
      </c>
      <c r="L72" s="79" t="e">
        <f>J72/H72*100</f>
        <v>#DIV/0!</v>
      </c>
    </row>
    <row r="73" spans="2:12" x14ac:dyDescent="0.25">
      <c r="B73" s="8"/>
      <c r="C73" s="25"/>
      <c r="D73" s="8"/>
      <c r="E73" s="8">
        <v>3211</v>
      </c>
      <c r="F73" s="30" t="s">
        <v>30</v>
      </c>
      <c r="G73" s="78">
        <v>22139.759999999998</v>
      </c>
      <c r="H73" s="78"/>
      <c r="I73" s="78"/>
      <c r="J73" s="79">
        <v>7142.4</v>
      </c>
      <c r="K73" s="79">
        <f t="shared" si="3"/>
        <v>32.260512309076525</v>
      </c>
      <c r="L73" s="79"/>
    </row>
    <row r="74" spans="2:12" x14ac:dyDescent="0.25">
      <c r="B74" s="8"/>
      <c r="C74" s="25"/>
      <c r="D74" s="9"/>
      <c r="E74" s="8">
        <v>3212</v>
      </c>
      <c r="F74" s="8" t="s">
        <v>96</v>
      </c>
      <c r="G74" s="78">
        <v>32485.52</v>
      </c>
      <c r="H74" s="78"/>
      <c r="I74" s="78"/>
      <c r="J74" s="79">
        <v>27111.3</v>
      </c>
      <c r="K74" s="79">
        <f t="shared" si="3"/>
        <v>83.456567726174612</v>
      </c>
      <c r="L74" s="79"/>
    </row>
    <row r="75" spans="2:12" x14ac:dyDescent="0.25">
      <c r="B75" s="8"/>
      <c r="C75" s="8"/>
      <c r="D75" s="9"/>
      <c r="E75" s="8">
        <v>3213</v>
      </c>
      <c r="F75" s="8" t="s">
        <v>97</v>
      </c>
      <c r="G75" s="78">
        <v>2987.08</v>
      </c>
      <c r="H75" s="78"/>
      <c r="I75" s="78"/>
      <c r="J75" s="79">
        <v>3340</v>
      </c>
      <c r="K75" s="79">
        <f t="shared" si="3"/>
        <v>111.81488276176066</v>
      </c>
      <c r="L75" s="79"/>
    </row>
    <row r="76" spans="2:12" x14ac:dyDescent="0.25">
      <c r="B76" s="8"/>
      <c r="C76" s="8"/>
      <c r="D76" s="9"/>
      <c r="E76" s="8">
        <v>3214</v>
      </c>
      <c r="F76" s="8" t="s">
        <v>98</v>
      </c>
      <c r="G76" s="78">
        <v>12057.1</v>
      </c>
      <c r="H76" s="78"/>
      <c r="I76" s="78"/>
      <c r="J76" s="79">
        <v>599</v>
      </c>
      <c r="K76" s="79">
        <f t="shared" si="3"/>
        <v>4.9680271375372183</v>
      </c>
      <c r="L76" s="79"/>
    </row>
    <row r="77" spans="2:12" s="36" customFormat="1" x14ac:dyDescent="0.25">
      <c r="B77" s="25"/>
      <c r="C77" s="25"/>
      <c r="D77" s="35">
        <v>322</v>
      </c>
      <c r="E77" s="25" t="s">
        <v>99</v>
      </c>
      <c r="F77" s="25"/>
      <c r="G77" s="77">
        <f>SUM(G78:G83)</f>
        <v>83230.34</v>
      </c>
      <c r="H77" s="77"/>
      <c r="I77" s="77"/>
      <c r="J77" s="76">
        <f>SUM(J78:J83)</f>
        <v>70551.839999999997</v>
      </c>
      <c r="K77" s="79">
        <f t="shared" si="3"/>
        <v>84.766973197514275</v>
      </c>
      <c r="L77" s="79" t="e">
        <f>J77/H77*100</f>
        <v>#DIV/0!</v>
      </c>
    </row>
    <row r="78" spans="2:12" x14ac:dyDescent="0.25">
      <c r="B78" s="8"/>
      <c r="C78" s="8"/>
      <c r="D78" s="9"/>
      <c r="E78" s="8">
        <v>3221</v>
      </c>
      <c r="F78" s="8" t="s">
        <v>100</v>
      </c>
      <c r="G78" s="78">
        <v>9930.4599999999991</v>
      </c>
      <c r="H78" s="78"/>
      <c r="I78" s="78"/>
      <c r="J78" s="79">
        <v>9974.08</v>
      </c>
      <c r="K78" s="79">
        <f t="shared" si="3"/>
        <v>100.43925457632376</v>
      </c>
      <c r="L78" s="79"/>
    </row>
    <row r="79" spans="2:12" x14ac:dyDescent="0.25">
      <c r="B79" s="8"/>
      <c r="C79" s="8"/>
      <c r="D79" s="9"/>
      <c r="E79" s="8">
        <v>3222</v>
      </c>
      <c r="F79" s="8" t="s">
        <v>295</v>
      </c>
      <c r="G79" s="78">
        <v>915.57</v>
      </c>
      <c r="H79" s="78"/>
      <c r="I79" s="78"/>
      <c r="J79" s="79">
        <v>902.89</v>
      </c>
      <c r="K79" s="79">
        <f t="shared" si="3"/>
        <v>98.615070393306894</v>
      </c>
      <c r="L79" s="79"/>
    </row>
    <row r="80" spans="2:12" x14ac:dyDescent="0.25">
      <c r="B80" s="8"/>
      <c r="C80" s="8"/>
      <c r="D80" s="9"/>
      <c r="E80" s="8">
        <v>3223</v>
      </c>
      <c r="F80" s="8" t="s">
        <v>101</v>
      </c>
      <c r="G80" s="78">
        <v>64977.440000000002</v>
      </c>
      <c r="H80" s="78"/>
      <c r="I80" s="78"/>
      <c r="J80" s="79">
        <v>52843.38</v>
      </c>
      <c r="K80" s="79">
        <f t="shared" si="3"/>
        <v>81.325733977823674</v>
      </c>
      <c r="L80" s="79"/>
    </row>
    <row r="81" spans="2:12" x14ac:dyDescent="0.25">
      <c r="B81" s="8"/>
      <c r="C81" s="8"/>
      <c r="D81" s="9"/>
      <c r="E81" s="8">
        <v>3224</v>
      </c>
      <c r="F81" s="8" t="s">
        <v>102</v>
      </c>
      <c r="G81" s="78">
        <v>3535.04</v>
      </c>
      <c r="H81" s="78"/>
      <c r="I81" s="78"/>
      <c r="J81" s="79">
        <v>909.1</v>
      </c>
      <c r="K81" s="79">
        <f t="shared" si="3"/>
        <v>25.716823572010501</v>
      </c>
      <c r="L81" s="79"/>
    </row>
    <row r="82" spans="2:12" x14ac:dyDescent="0.25">
      <c r="B82" s="8"/>
      <c r="C82" s="8"/>
      <c r="D82" s="9"/>
      <c r="E82" s="8">
        <v>3225</v>
      </c>
      <c r="F82" s="8" t="s">
        <v>103</v>
      </c>
      <c r="G82" s="78">
        <v>3871.83</v>
      </c>
      <c r="H82" s="78"/>
      <c r="I82" s="78"/>
      <c r="J82" s="79">
        <v>4868.75</v>
      </c>
      <c r="K82" s="79">
        <f t="shared" si="3"/>
        <v>125.74803129269623</v>
      </c>
      <c r="L82" s="79"/>
    </row>
    <row r="83" spans="2:12" x14ac:dyDescent="0.25">
      <c r="B83" s="8"/>
      <c r="C83" s="8"/>
      <c r="D83" s="9"/>
      <c r="E83" s="8">
        <v>3227</v>
      </c>
      <c r="F83" s="8" t="s">
        <v>298</v>
      </c>
      <c r="G83" s="78">
        <v>0</v>
      </c>
      <c r="H83" s="78"/>
      <c r="I83" s="78"/>
      <c r="J83" s="79">
        <v>1053.6400000000001</v>
      </c>
      <c r="K83" s="79" t="e">
        <f t="shared" si="3"/>
        <v>#DIV/0!</v>
      </c>
      <c r="L83" s="79"/>
    </row>
    <row r="84" spans="2:12" s="36" customFormat="1" x14ac:dyDescent="0.25">
      <c r="B84" s="25"/>
      <c r="C84" s="25"/>
      <c r="D84" s="35">
        <v>323</v>
      </c>
      <c r="E84" s="25"/>
      <c r="F84" s="25" t="s">
        <v>104</v>
      </c>
      <c r="G84" s="77">
        <f>SUM(G85:G93)</f>
        <v>213080.44000000003</v>
      </c>
      <c r="H84" s="77"/>
      <c r="I84" s="77"/>
      <c r="J84" s="76">
        <f>SUM(J85:J93)</f>
        <v>174538.31</v>
      </c>
      <c r="K84" s="79">
        <f t="shared" ref="K84:K95" si="4">J84/G84*100</f>
        <v>81.911934291106206</v>
      </c>
      <c r="L84" s="79" t="e">
        <f>J84/H84*100</f>
        <v>#DIV/0!</v>
      </c>
    </row>
    <row r="85" spans="2:12" x14ac:dyDescent="0.25">
      <c r="B85" s="8"/>
      <c r="C85" s="8"/>
      <c r="D85" s="9"/>
      <c r="E85" s="8">
        <v>3231</v>
      </c>
      <c r="F85" s="8" t="s">
        <v>105</v>
      </c>
      <c r="G85" s="78">
        <v>8186.63</v>
      </c>
      <c r="H85" s="78"/>
      <c r="I85" s="78"/>
      <c r="J85" s="79">
        <v>9202.44</v>
      </c>
      <c r="K85" s="79">
        <f t="shared" si="4"/>
        <v>112.40815817986156</v>
      </c>
      <c r="L85" s="79"/>
    </row>
    <row r="86" spans="2:12" x14ac:dyDescent="0.25">
      <c r="B86" s="8"/>
      <c r="C86" s="8"/>
      <c r="D86" s="9"/>
      <c r="E86" s="8">
        <v>3232</v>
      </c>
      <c r="F86" s="8" t="s">
        <v>107</v>
      </c>
      <c r="G86" s="78">
        <v>93048.69</v>
      </c>
      <c r="H86" s="78"/>
      <c r="I86" s="78"/>
      <c r="J86" s="79">
        <v>28711.74</v>
      </c>
      <c r="K86" s="79">
        <f t="shared" si="4"/>
        <v>30.856683742672793</v>
      </c>
      <c r="L86" s="79"/>
    </row>
    <row r="87" spans="2:12" x14ac:dyDescent="0.25">
      <c r="B87" s="8"/>
      <c r="C87" s="8"/>
      <c r="D87" s="9"/>
      <c r="E87" s="8">
        <v>3233</v>
      </c>
      <c r="F87" s="8" t="s">
        <v>106</v>
      </c>
      <c r="G87" s="78">
        <v>248.85</v>
      </c>
      <c r="H87" s="78"/>
      <c r="I87" s="78"/>
      <c r="J87" s="79">
        <v>0</v>
      </c>
      <c r="K87" s="79">
        <f t="shared" si="4"/>
        <v>0</v>
      </c>
      <c r="L87" s="79"/>
    </row>
    <row r="88" spans="2:12" x14ac:dyDescent="0.25">
      <c r="B88" s="8"/>
      <c r="C88" s="8"/>
      <c r="D88" s="9"/>
      <c r="E88" s="8">
        <v>3234</v>
      </c>
      <c r="F88" s="8" t="s">
        <v>108</v>
      </c>
      <c r="G88" s="78">
        <v>15918.08</v>
      </c>
      <c r="H88" s="78"/>
      <c r="I88" s="78"/>
      <c r="J88" s="79">
        <v>16124.73</v>
      </c>
      <c r="K88" s="79">
        <f t="shared" si="4"/>
        <v>101.29820933177871</v>
      </c>
      <c r="L88" s="79"/>
    </row>
    <row r="89" spans="2:12" x14ac:dyDescent="0.25">
      <c r="B89" s="8"/>
      <c r="C89" s="8"/>
      <c r="D89" s="9"/>
      <c r="E89" s="8">
        <v>3235</v>
      </c>
      <c r="F89" s="8" t="s">
        <v>109</v>
      </c>
      <c r="G89" s="78">
        <v>15808.27</v>
      </c>
      <c r="H89" s="78"/>
      <c r="I89" s="78"/>
      <c r="J89" s="79">
        <v>27829.42</v>
      </c>
      <c r="K89" s="79">
        <f t="shared" si="4"/>
        <v>176.04342537165672</v>
      </c>
      <c r="L89" s="79"/>
    </row>
    <row r="90" spans="2:12" x14ac:dyDescent="0.25">
      <c r="B90" s="8"/>
      <c r="C90" s="8"/>
      <c r="D90" s="9"/>
      <c r="E90" s="8">
        <v>3236</v>
      </c>
      <c r="F90" s="8" t="s">
        <v>110</v>
      </c>
      <c r="G90" s="78">
        <v>36015.839999999997</v>
      </c>
      <c r="H90" s="78"/>
      <c r="I90" s="78"/>
      <c r="J90" s="79">
        <v>37978.050000000003</v>
      </c>
      <c r="K90" s="79">
        <f t="shared" si="4"/>
        <v>105.44818613143552</v>
      </c>
      <c r="L90" s="79"/>
    </row>
    <row r="91" spans="2:12" x14ac:dyDescent="0.25">
      <c r="B91" s="8"/>
      <c r="C91" s="8"/>
      <c r="D91" s="9"/>
      <c r="E91" s="8">
        <v>3237</v>
      </c>
      <c r="F91" s="8" t="s">
        <v>111</v>
      </c>
      <c r="G91" s="78">
        <v>41119.24</v>
      </c>
      <c r="H91" s="78"/>
      <c r="I91" s="78"/>
      <c r="J91" s="79">
        <v>51446.99</v>
      </c>
      <c r="K91" s="79">
        <f t="shared" si="4"/>
        <v>125.11658775794494</v>
      </c>
      <c r="L91" s="79"/>
    </row>
    <row r="92" spans="2:12" x14ac:dyDescent="0.25">
      <c r="B92" s="8"/>
      <c r="C92" s="8"/>
      <c r="D92" s="9"/>
      <c r="E92" s="8">
        <v>3238</v>
      </c>
      <c r="F92" s="8" t="s">
        <v>112</v>
      </c>
      <c r="G92" s="78">
        <v>1797.7</v>
      </c>
      <c r="H92" s="78"/>
      <c r="I92" s="78"/>
      <c r="J92" s="79">
        <v>2017.95</v>
      </c>
      <c r="K92" s="79">
        <f t="shared" si="4"/>
        <v>112.25176614563053</v>
      </c>
      <c r="L92" s="79"/>
    </row>
    <row r="93" spans="2:12" x14ac:dyDescent="0.25">
      <c r="B93" s="8"/>
      <c r="C93" s="8"/>
      <c r="D93" s="9"/>
      <c r="E93" s="8">
        <v>3239</v>
      </c>
      <c r="F93" s="8" t="s">
        <v>113</v>
      </c>
      <c r="G93" s="78">
        <v>937.14</v>
      </c>
      <c r="H93" s="78"/>
      <c r="I93" s="78"/>
      <c r="J93" s="79">
        <v>1226.99</v>
      </c>
      <c r="K93" s="79">
        <f t="shared" si="4"/>
        <v>130.92921015003094</v>
      </c>
      <c r="L93" s="79"/>
    </row>
    <row r="94" spans="2:12" s="36" customFormat="1" x14ac:dyDescent="0.25">
      <c r="B94" s="25"/>
      <c r="C94" s="25"/>
      <c r="D94" s="35">
        <v>324</v>
      </c>
      <c r="E94" s="25"/>
      <c r="F94" s="25" t="s">
        <v>140</v>
      </c>
      <c r="G94" s="77">
        <v>0</v>
      </c>
      <c r="H94" s="77"/>
      <c r="I94" s="77"/>
      <c r="J94" s="76">
        <v>0</v>
      </c>
      <c r="K94" s="76" t="e">
        <f t="shared" si="4"/>
        <v>#DIV/0!</v>
      </c>
      <c r="L94" s="76"/>
    </row>
    <row r="95" spans="2:12" x14ac:dyDescent="0.25">
      <c r="B95" s="8"/>
      <c r="C95" s="8"/>
      <c r="D95" s="9"/>
      <c r="E95" s="8">
        <v>3241</v>
      </c>
      <c r="F95" s="8" t="s">
        <v>140</v>
      </c>
      <c r="G95" s="78">
        <v>0</v>
      </c>
      <c r="H95" s="78"/>
      <c r="I95" s="78"/>
      <c r="J95" s="79">
        <v>0</v>
      </c>
      <c r="K95" s="79" t="e">
        <f t="shared" si="4"/>
        <v>#DIV/0!</v>
      </c>
      <c r="L95" s="79"/>
    </row>
    <row r="96" spans="2:12" x14ac:dyDescent="0.25">
      <c r="B96" s="8"/>
      <c r="C96" s="8"/>
      <c r="D96" s="35">
        <v>325</v>
      </c>
      <c r="E96" s="25"/>
      <c r="F96" s="25" t="s">
        <v>294</v>
      </c>
      <c r="G96" s="77">
        <v>113942.33</v>
      </c>
      <c r="H96" s="78"/>
      <c r="I96" s="78"/>
      <c r="J96" s="76">
        <f>SUM(J97:J98)</f>
        <v>117451.07</v>
      </c>
      <c r="K96" s="79"/>
      <c r="L96" s="79"/>
    </row>
    <row r="97" spans="2:12" x14ac:dyDescent="0.25">
      <c r="B97" s="8"/>
      <c r="C97" s="8"/>
      <c r="D97" s="9"/>
      <c r="E97" s="8">
        <v>3251</v>
      </c>
      <c r="F97" s="8" t="s">
        <v>296</v>
      </c>
      <c r="G97" s="78">
        <v>113942.23</v>
      </c>
      <c r="H97" s="78"/>
      <c r="I97" s="78"/>
      <c r="J97" s="79">
        <v>116538.83</v>
      </c>
      <c r="K97" s="79"/>
      <c r="L97" s="79"/>
    </row>
    <row r="98" spans="2:12" x14ac:dyDescent="0.25">
      <c r="B98" s="8"/>
      <c r="C98" s="8"/>
      <c r="D98" s="9"/>
      <c r="E98" s="8">
        <v>3252</v>
      </c>
      <c r="F98" s="8" t="s">
        <v>297</v>
      </c>
      <c r="G98" s="78">
        <v>0</v>
      </c>
      <c r="H98" s="78"/>
      <c r="I98" s="78"/>
      <c r="J98" s="79">
        <v>912.24</v>
      </c>
      <c r="K98" s="79"/>
      <c r="L98" s="79"/>
    </row>
    <row r="99" spans="2:12" s="36" customFormat="1" x14ac:dyDescent="0.25">
      <c r="B99" s="25"/>
      <c r="C99" s="25"/>
      <c r="D99" s="35">
        <v>329</v>
      </c>
      <c r="E99" s="25" t="s">
        <v>114</v>
      </c>
      <c r="F99" s="25"/>
      <c r="G99" s="77">
        <f>SUM(G100:G106)</f>
        <v>24876.370000000003</v>
      </c>
      <c r="H99" s="77"/>
      <c r="I99" s="77"/>
      <c r="J99" s="76">
        <f>SUM(J100:J106)</f>
        <v>22795.439999999999</v>
      </c>
      <c r="K99" s="79">
        <f t="shared" ref="K99:K104" si="5">J99/G99*100</f>
        <v>91.634912971627287</v>
      </c>
      <c r="L99" s="79" t="e">
        <f>J99/H99*100</f>
        <v>#DIV/0!</v>
      </c>
    </row>
    <row r="100" spans="2:12" x14ac:dyDescent="0.25">
      <c r="B100" s="8"/>
      <c r="C100" s="8"/>
      <c r="D100" s="9"/>
      <c r="E100" s="8">
        <v>3291</v>
      </c>
      <c r="F100" s="8" t="s">
        <v>115</v>
      </c>
      <c r="G100" s="78">
        <v>4664.79</v>
      </c>
      <c r="H100" s="78"/>
      <c r="I100" s="78"/>
      <c r="J100" s="79">
        <v>6194.36</v>
      </c>
      <c r="K100" s="79">
        <f t="shared" si="5"/>
        <v>132.78968613806836</v>
      </c>
      <c r="L100" s="79"/>
    </row>
    <row r="101" spans="2:12" x14ac:dyDescent="0.25">
      <c r="B101" s="8"/>
      <c r="C101" s="8"/>
      <c r="D101" s="9"/>
      <c r="E101" s="8">
        <v>3292</v>
      </c>
      <c r="F101" s="8" t="s">
        <v>116</v>
      </c>
      <c r="G101" s="78">
        <v>13083.3</v>
      </c>
      <c r="H101" s="78"/>
      <c r="I101" s="78"/>
      <c r="J101" s="79">
        <v>11869.05</v>
      </c>
      <c r="K101" s="79">
        <f t="shared" si="5"/>
        <v>90.719084634610539</v>
      </c>
      <c r="L101" s="79"/>
    </row>
    <row r="102" spans="2:12" x14ac:dyDescent="0.25">
      <c r="B102" s="8"/>
      <c r="C102" s="8"/>
      <c r="D102" s="9"/>
      <c r="E102" s="8">
        <v>3293</v>
      </c>
      <c r="F102" s="8" t="s">
        <v>117</v>
      </c>
      <c r="G102" s="78">
        <v>487.78</v>
      </c>
      <c r="H102" s="78"/>
      <c r="I102" s="78"/>
      <c r="J102" s="79">
        <v>0</v>
      </c>
      <c r="K102" s="79">
        <f t="shared" si="5"/>
        <v>0</v>
      </c>
      <c r="L102" s="79"/>
    </row>
    <row r="103" spans="2:12" x14ac:dyDescent="0.25">
      <c r="B103" s="8"/>
      <c r="C103" s="8"/>
      <c r="D103" s="9"/>
      <c r="E103" s="8">
        <v>3294</v>
      </c>
      <c r="F103" s="8" t="s">
        <v>118</v>
      </c>
      <c r="G103" s="78">
        <v>938.31</v>
      </c>
      <c r="H103" s="78"/>
      <c r="I103" s="78"/>
      <c r="J103" s="79">
        <v>979.3</v>
      </c>
      <c r="K103" s="79">
        <f t="shared" si="5"/>
        <v>104.3684922893287</v>
      </c>
      <c r="L103" s="79"/>
    </row>
    <row r="104" spans="2:12" x14ac:dyDescent="0.25">
      <c r="B104" s="8"/>
      <c r="C104" s="8"/>
      <c r="D104" s="9"/>
      <c r="E104" s="8">
        <v>3295</v>
      </c>
      <c r="F104" s="8" t="s">
        <v>119</v>
      </c>
      <c r="G104" s="78">
        <v>4455.7700000000004</v>
      </c>
      <c r="H104" s="78"/>
      <c r="I104" s="78"/>
      <c r="J104" s="79">
        <v>3324.22</v>
      </c>
      <c r="K104" s="79">
        <f t="shared" si="5"/>
        <v>74.604838221003305</v>
      </c>
      <c r="L104" s="79"/>
    </row>
    <row r="105" spans="2:12" x14ac:dyDescent="0.25">
      <c r="B105" s="8"/>
      <c r="C105" s="8"/>
      <c r="D105" s="9"/>
      <c r="E105" s="8">
        <v>3296</v>
      </c>
      <c r="F105" s="8" t="s">
        <v>120</v>
      </c>
      <c r="G105" s="78">
        <v>1246.42</v>
      </c>
      <c r="H105" s="78"/>
      <c r="I105" s="78"/>
      <c r="J105" s="79">
        <v>0</v>
      </c>
      <c r="K105" s="79"/>
      <c r="L105" s="79"/>
    </row>
    <row r="106" spans="2:12" x14ac:dyDescent="0.25">
      <c r="B106" s="8"/>
      <c r="C106" s="8"/>
      <c r="D106" s="9"/>
      <c r="E106" s="8">
        <v>3299</v>
      </c>
      <c r="F106" s="8" t="s">
        <v>114</v>
      </c>
      <c r="G106" s="78">
        <v>0</v>
      </c>
      <c r="H106" s="78"/>
      <c r="I106" s="78"/>
      <c r="J106" s="79">
        <v>428.51</v>
      </c>
      <c r="K106" s="79" t="e">
        <f t="shared" ref="K106:K115" si="6">J106/G106*100</f>
        <v>#DIV/0!</v>
      </c>
      <c r="L106" s="79"/>
    </row>
    <row r="107" spans="2:12" s="36" customFormat="1" x14ac:dyDescent="0.25">
      <c r="B107" s="25"/>
      <c r="C107" s="25">
        <v>34</v>
      </c>
      <c r="D107" s="35"/>
      <c r="E107" s="25"/>
      <c r="F107" s="25" t="s">
        <v>124</v>
      </c>
      <c r="G107" s="77">
        <v>1983.66</v>
      </c>
      <c r="H107" s="77">
        <v>5000</v>
      </c>
      <c r="I107" s="77"/>
      <c r="J107" s="76">
        <v>2127.14</v>
      </c>
      <c r="K107" s="79">
        <f t="shared" si="6"/>
        <v>107.23309438109352</v>
      </c>
      <c r="L107" s="79">
        <f>J107/H107*100</f>
        <v>42.5428</v>
      </c>
    </row>
    <row r="108" spans="2:12" s="36" customFormat="1" x14ac:dyDescent="0.25">
      <c r="B108" s="25"/>
      <c r="C108" s="25"/>
      <c r="D108" s="35">
        <v>343</v>
      </c>
      <c r="E108" s="25"/>
      <c r="F108" s="25" t="s">
        <v>121</v>
      </c>
      <c r="G108" s="77">
        <f>SUM(G109:G110)</f>
        <v>1983.66</v>
      </c>
      <c r="H108" s="77"/>
      <c r="I108" s="77"/>
      <c r="J108" s="76">
        <f>SUM(J109:J110)</f>
        <v>2127.14</v>
      </c>
      <c r="K108" s="79">
        <f t="shared" si="6"/>
        <v>107.23309438109352</v>
      </c>
      <c r="L108" s="79" t="e">
        <f>J108/H108*100</f>
        <v>#DIV/0!</v>
      </c>
    </row>
    <row r="109" spans="2:12" x14ac:dyDescent="0.25">
      <c r="B109" s="8"/>
      <c r="C109" s="8"/>
      <c r="D109" s="9"/>
      <c r="E109" s="8">
        <v>3431</v>
      </c>
      <c r="F109" s="8" t="s">
        <v>122</v>
      </c>
      <c r="G109" s="78">
        <v>1851.67</v>
      </c>
      <c r="H109" s="78"/>
      <c r="I109" s="78"/>
      <c r="J109" s="79">
        <v>2020.92</v>
      </c>
      <c r="K109" s="79">
        <f t="shared" si="6"/>
        <v>109.14039758704304</v>
      </c>
      <c r="L109" s="79"/>
    </row>
    <row r="110" spans="2:12" x14ac:dyDescent="0.25">
      <c r="B110" s="8"/>
      <c r="C110" s="8"/>
      <c r="D110" s="9"/>
      <c r="E110" s="8">
        <v>3433</v>
      </c>
      <c r="F110" s="8" t="s">
        <v>123</v>
      </c>
      <c r="G110" s="78">
        <v>131.99</v>
      </c>
      <c r="H110" s="78"/>
      <c r="I110" s="78"/>
      <c r="J110" s="79">
        <v>106.22</v>
      </c>
      <c r="K110" s="79">
        <f t="shared" si="6"/>
        <v>80.475793620728837</v>
      </c>
      <c r="L110" s="79"/>
    </row>
    <row r="111" spans="2:12" s="36" customFormat="1" x14ac:dyDescent="0.25">
      <c r="B111" s="25"/>
      <c r="C111" s="25">
        <v>37</v>
      </c>
      <c r="D111" s="35"/>
      <c r="E111" s="25"/>
      <c r="F111" s="25" t="s">
        <v>125</v>
      </c>
      <c r="G111" s="77">
        <v>5630.64</v>
      </c>
      <c r="H111" s="77">
        <v>9770</v>
      </c>
      <c r="I111" s="77"/>
      <c r="J111" s="76">
        <v>2825.1</v>
      </c>
      <c r="K111" s="79">
        <f t="shared" si="6"/>
        <v>50.173692510975656</v>
      </c>
      <c r="L111" s="79">
        <f>J111/H111*100</f>
        <v>28.916069600818833</v>
      </c>
    </row>
    <row r="112" spans="2:12" s="36" customFormat="1" x14ac:dyDescent="0.25">
      <c r="B112" s="25"/>
      <c r="C112" s="25"/>
      <c r="D112" s="35">
        <v>371</v>
      </c>
      <c r="E112" s="25"/>
      <c r="F112" s="25" t="s">
        <v>125</v>
      </c>
      <c r="G112" s="77">
        <v>5630.64</v>
      </c>
      <c r="H112" s="77"/>
      <c r="I112" s="77"/>
      <c r="J112" s="76">
        <v>2825.1</v>
      </c>
      <c r="K112" s="79">
        <f t="shared" si="6"/>
        <v>50.173692510975656</v>
      </c>
      <c r="L112" s="79" t="e">
        <f>J112/H112*100</f>
        <v>#DIV/0!</v>
      </c>
    </row>
    <row r="113" spans="2:12" s="36" customFormat="1" x14ac:dyDescent="0.25">
      <c r="B113" s="25"/>
      <c r="C113" s="25"/>
      <c r="D113" s="35"/>
      <c r="E113" s="8">
        <v>3721</v>
      </c>
      <c r="F113" s="8" t="s">
        <v>126</v>
      </c>
      <c r="G113" s="78">
        <v>5630.64</v>
      </c>
      <c r="H113" s="77"/>
      <c r="I113" s="77"/>
      <c r="J113" s="79">
        <v>2825.1</v>
      </c>
      <c r="K113" s="79">
        <f t="shared" si="6"/>
        <v>50.173692510975656</v>
      </c>
      <c r="L113" s="79"/>
    </row>
    <row r="114" spans="2:12" s="36" customFormat="1" x14ac:dyDescent="0.25">
      <c r="B114" s="25"/>
      <c r="C114" s="25">
        <v>38</v>
      </c>
      <c r="D114" s="35"/>
      <c r="E114" s="25"/>
      <c r="F114" s="25" t="s">
        <v>134</v>
      </c>
      <c r="G114" s="77">
        <v>0</v>
      </c>
      <c r="H114" s="77">
        <v>500</v>
      </c>
      <c r="I114" s="77"/>
      <c r="J114" s="76"/>
      <c r="K114" s="79" t="e">
        <f t="shared" si="6"/>
        <v>#DIV/0!</v>
      </c>
      <c r="L114" s="79">
        <f>J114/H114*100</f>
        <v>0</v>
      </c>
    </row>
    <row r="115" spans="2:12" s="36" customFormat="1" x14ac:dyDescent="0.25">
      <c r="B115" s="25"/>
      <c r="C115" s="25"/>
      <c r="D115" s="35">
        <v>381</v>
      </c>
      <c r="E115" s="25"/>
      <c r="F115" s="25" t="s">
        <v>85</v>
      </c>
      <c r="G115" s="77">
        <v>0</v>
      </c>
      <c r="H115" s="77"/>
      <c r="I115" s="77"/>
      <c r="J115" s="76"/>
      <c r="K115" s="79" t="e">
        <f t="shared" si="6"/>
        <v>#DIV/0!</v>
      </c>
      <c r="L115" s="79" t="e">
        <f>J115/H115*100</f>
        <v>#DIV/0!</v>
      </c>
    </row>
    <row r="116" spans="2:12" s="36" customFormat="1" x14ac:dyDescent="0.25">
      <c r="B116" s="25"/>
      <c r="C116" s="25"/>
      <c r="D116" s="35"/>
      <c r="E116" s="8">
        <v>3811</v>
      </c>
      <c r="F116" s="8" t="s">
        <v>141</v>
      </c>
      <c r="G116" s="78">
        <v>0</v>
      </c>
      <c r="H116" s="77"/>
      <c r="I116" s="77"/>
      <c r="J116" s="76"/>
      <c r="K116" s="79"/>
      <c r="L116" s="79"/>
    </row>
    <row r="117" spans="2:12" s="36" customFormat="1" x14ac:dyDescent="0.25">
      <c r="B117" s="25"/>
      <c r="C117" s="25"/>
      <c r="D117" s="35">
        <v>383</v>
      </c>
      <c r="E117" s="25"/>
      <c r="F117" s="25" t="s">
        <v>135</v>
      </c>
      <c r="G117" s="77">
        <v>0</v>
      </c>
      <c r="H117" s="77"/>
      <c r="I117" s="77"/>
      <c r="J117" s="76"/>
      <c r="K117" s="79" t="e">
        <f>J117/G117*100</f>
        <v>#DIV/0!</v>
      </c>
      <c r="L117" s="79"/>
    </row>
    <row r="118" spans="2:12" s="36" customFormat="1" x14ac:dyDescent="0.25">
      <c r="B118" s="25"/>
      <c r="C118" s="8"/>
      <c r="D118" s="9"/>
      <c r="E118" s="8">
        <v>3834</v>
      </c>
      <c r="F118" s="8" t="s">
        <v>142</v>
      </c>
      <c r="G118" s="78">
        <v>0</v>
      </c>
      <c r="H118" s="78"/>
      <c r="I118" s="77"/>
      <c r="J118" s="76"/>
      <c r="K118" s="79"/>
      <c r="L118" s="79"/>
    </row>
    <row r="119" spans="2:12" x14ac:dyDescent="0.25">
      <c r="B119" s="10">
        <v>4</v>
      </c>
      <c r="C119" s="11">
        <v>4</v>
      </c>
      <c r="D119" s="11"/>
      <c r="E119" s="11"/>
      <c r="F119" s="23" t="s">
        <v>6</v>
      </c>
      <c r="G119" s="78">
        <f>SUM(G120,G132)</f>
        <v>118551.49</v>
      </c>
      <c r="H119" s="77">
        <f>SUM(H120,H132)</f>
        <v>143964</v>
      </c>
      <c r="I119" s="78"/>
      <c r="J119" s="76">
        <f>SUM(J120,J132)</f>
        <v>73162.11</v>
      </c>
      <c r="K119" s="79">
        <f>J119/G119*100</f>
        <v>61.713361848088113</v>
      </c>
      <c r="L119" s="79">
        <f>J119/H119*100</f>
        <v>50.819725764774525</v>
      </c>
    </row>
    <row r="120" spans="2:12" s="36" customFormat="1" x14ac:dyDescent="0.25">
      <c r="B120" s="7"/>
      <c r="C120" s="7">
        <v>42</v>
      </c>
      <c r="D120" s="7"/>
      <c r="E120" s="7"/>
      <c r="F120" s="23" t="s">
        <v>7</v>
      </c>
      <c r="G120" s="77">
        <f>SUM(G121,G122,G130)</f>
        <v>118551.49</v>
      </c>
      <c r="H120" s="77">
        <v>123964</v>
      </c>
      <c r="I120" s="86"/>
      <c r="J120" s="76">
        <f>SUM(J121,J122,J128,J130)</f>
        <v>66224.61</v>
      </c>
      <c r="K120" s="79">
        <f>J120/G120*100</f>
        <v>55.861474199944681</v>
      </c>
      <c r="L120" s="79">
        <f>J120/H120*100</f>
        <v>53.422453292891483</v>
      </c>
    </row>
    <row r="121" spans="2:12" s="36" customFormat="1" x14ac:dyDescent="0.25">
      <c r="B121" s="7"/>
      <c r="C121" s="7"/>
      <c r="D121" s="25">
        <v>421</v>
      </c>
      <c r="E121" s="25"/>
      <c r="F121" s="25" t="s">
        <v>127</v>
      </c>
      <c r="G121" s="77">
        <v>0</v>
      </c>
      <c r="H121" s="77"/>
      <c r="I121" s="86"/>
      <c r="J121" s="76">
        <v>0</v>
      </c>
      <c r="K121" s="79"/>
      <c r="L121" s="79"/>
    </row>
    <row r="122" spans="2:12" s="36" customFormat="1" x14ac:dyDescent="0.25">
      <c r="B122" s="7"/>
      <c r="C122" s="7"/>
      <c r="D122" s="25">
        <v>422</v>
      </c>
      <c r="E122" s="25"/>
      <c r="F122" s="25" t="s">
        <v>128</v>
      </c>
      <c r="G122" s="77">
        <f>SUM(G123:G127)</f>
        <v>118551.49</v>
      </c>
      <c r="H122" s="77"/>
      <c r="I122" s="86"/>
      <c r="J122" s="76">
        <f>SUM(J123:J127)</f>
        <v>23598.47</v>
      </c>
      <c r="K122" s="79">
        <f>J122/G122*100</f>
        <v>19.905671366930942</v>
      </c>
      <c r="L122" s="79" t="e">
        <f>J122/H122*100</f>
        <v>#DIV/0!</v>
      </c>
    </row>
    <row r="123" spans="2:12" x14ac:dyDescent="0.25">
      <c r="B123" s="12"/>
      <c r="C123" s="12"/>
      <c r="D123" s="8"/>
      <c r="E123" s="8">
        <v>4221</v>
      </c>
      <c r="F123" s="8" t="s">
        <v>129</v>
      </c>
      <c r="G123" s="78">
        <v>3760.74</v>
      </c>
      <c r="H123" s="78"/>
      <c r="I123" s="87"/>
      <c r="J123" s="79">
        <v>7010.81</v>
      </c>
      <c r="K123" s="79">
        <f>J123/G123*100</f>
        <v>186.42102352196645</v>
      </c>
      <c r="L123" s="79"/>
    </row>
    <row r="124" spans="2:12" x14ac:dyDescent="0.25">
      <c r="B124" s="12"/>
      <c r="C124" s="12"/>
      <c r="D124" s="8"/>
      <c r="E124" s="8">
        <v>4222</v>
      </c>
      <c r="F124" s="8" t="s">
        <v>130</v>
      </c>
      <c r="G124" s="78">
        <v>0</v>
      </c>
      <c r="H124" s="78"/>
      <c r="I124" s="87"/>
      <c r="J124" s="79">
        <v>0</v>
      </c>
      <c r="K124" s="79" t="e">
        <f>J124/G124*100</f>
        <v>#DIV/0!</v>
      </c>
      <c r="L124" s="79"/>
    </row>
    <row r="125" spans="2:12" x14ac:dyDescent="0.25">
      <c r="B125" s="12"/>
      <c r="C125" s="12"/>
      <c r="D125" s="8"/>
      <c r="E125" s="8">
        <v>4223</v>
      </c>
      <c r="F125" s="8" t="s">
        <v>131</v>
      </c>
      <c r="G125" s="78">
        <v>0</v>
      </c>
      <c r="H125" s="78"/>
      <c r="I125" s="87"/>
      <c r="J125" s="79">
        <v>0</v>
      </c>
      <c r="K125" s="79" t="e">
        <f>J125/G125*100</f>
        <v>#DIV/0!</v>
      </c>
      <c r="L125" s="79"/>
    </row>
    <row r="126" spans="2:12" x14ac:dyDescent="0.25">
      <c r="B126" s="12"/>
      <c r="C126" s="12"/>
      <c r="D126" s="8"/>
      <c r="E126" s="8">
        <v>4224</v>
      </c>
      <c r="F126" s="8" t="s">
        <v>132</v>
      </c>
      <c r="G126" s="78">
        <v>114578.53</v>
      </c>
      <c r="H126" s="78"/>
      <c r="I126" s="87"/>
      <c r="J126" s="79">
        <v>16587.66</v>
      </c>
      <c r="K126" s="79">
        <f>J126/G126*100</f>
        <v>14.477110153184894</v>
      </c>
      <c r="L126" s="79"/>
    </row>
    <row r="127" spans="2:12" x14ac:dyDescent="0.25">
      <c r="B127" s="12"/>
      <c r="C127" s="12"/>
      <c r="D127" s="8"/>
      <c r="E127" s="8">
        <v>4227</v>
      </c>
      <c r="F127" s="8" t="s">
        <v>133</v>
      </c>
      <c r="G127" s="78">
        <v>212.22</v>
      </c>
      <c r="H127" s="78"/>
      <c r="I127" s="87"/>
      <c r="J127" s="79"/>
      <c r="K127" s="79"/>
      <c r="L127" s="79"/>
    </row>
    <row r="128" spans="2:12" x14ac:dyDescent="0.25">
      <c r="B128" s="12"/>
      <c r="C128" s="12"/>
      <c r="D128" s="25">
        <v>423</v>
      </c>
      <c r="E128" s="25"/>
      <c r="F128" s="25" t="s">
        <v>203</v>
      </c>
      <c r="G128" s="78">
        <v>0</v>
      </c>
      <c r="H128" s="78"/>
      <c r="I128" s="87"/>
      <c r="J128" s="76">
        <v>31590</v>
      </c>
      <c r="K128" s="79"/>
      <c r="L128" s="79"/>
    </row>
    <row r="129" spans="2:12" x14ac:dyDescent="0.25">
      <c r="B129" s="12"/>
      <c r="C129" s="12"/>
      <c r="D129" s="8"/>
      <c r="E129" s="8">
        <v>4231</v>
      </c>
      <c r="F129" s="8" t="s">
        <v>149</v>
      </c>
      <c r="G129" s="78"/>
      <c r="H129" s="78"/>
      <c r="I129" s="87"/>
      <c r="J129" s="79">
        <v>31590</v>
      </c>
      <c r="K129" s="79"/>
      <c r="L129" s="79"/>
    </row>
    <row r="130" spans="2:12" x14ac:dyDescent="0.25">
      <c r="B130" s="12"/>
      <c r="C130" s="12"/>
      <c r="D130" s="25">
        <v>426</v>
      </c>
      <c r="E130" s="25"/>
      <c r="F130" s="25" t="s">
        <v>143</v>
      </c>
      <c r="G130" s="77">
        <v>0</v>
      </c>
      <c r="H130" s="78"/>
      <c r="I130" s="87"/>
      <c r="J130" s="76">
        <v>11036.14</v>
      </c>
      <c r="K130" s="79"/>
      <c r="L130" s="79"/>
    </row>
    <row r="131" spans="2:12" x14ac:dyDescent="0.25">
      <c r="B131" s="12"/>
      <c r="C131" s="12"/>
      <c r="D131" s="25"/>
      <c r="E131" s="8">
        <v>4262</v>
      </c>
      <c r="F131" s="8" t="s">
        <v>144</v>
      </c>
      <c r="G131" s="78"/>
      <c r="H131" s="78"/>
      <c r="I131" s="87"/>
      <c r="J131" s="79">
        <v>11036.14</v>
      </c>
      <c r="K131" s="79"/>
      <c r="L131" s="79"/>
    </row>
    <row r="132" spans="2:12" s="36" customFormat="1" x14ac:dyDescent="0.25">
      <c r="B132" s="7"/>
      <c r="C132" s="7">
        <v>45</v>
      </c>
      <c r="D132" s="25"/>
      <c r="E132" s="25"/>
      <c r="F132" s="25" t="s">
        <v>136</v>
      </c>
      <c r="G132" s="77"/>
      <c r="H132" s="77">
        <v>20000</v>
      </c>
      <c r="I132" s="86"/>
      <c r="J132" s="76">
        <v>6937.5</v>
      </c>
      <c r="K132" s="79" t="e">
        <f>J132/G132*100</f>
        <v>#DIV/0!</v>
      </c>
      <c r="L132" s="79"/>
    </row>
    <row r="133" spans="2:12" s="36" customFormat="1" x14ac:dyDescent="0.25">
      <c r="B133" s="7"/>
      <c r="C133" s="7"/>
      <c r="D133" s="25">
        <v>451</v>
      </c>
      <c r="E133" s="25"/>
      <c r="F133" s="25" t="s">
        <v>137</v>
      </c>
      <c r="G133" s="77"/>
      <c r="H133" s="77"/>
      <c r="I133" s="86"/>
      <c r="J133" s="76">
        <v>6937.5</v>
      </c>
      <c r="K133" s="79" t="e">
        <f>J133/G133*100</f>
        <v>#DIV/0!</v>
      </c>
      <c r="L133" s="79" t="e">
        <f>J133/H133*100</f>
        <v>#DIV/0!</v>
      </c>
    </row>
    <row r="134" spans="2:12" x14ac:dyDescent="0.25">
      <c r="B134" s="12"/>
      <c r="C134" s="12"/>
      <c r="D134" s="8"/>
      <c r="E134" s="8">
        <v>4511</v>
      </c>
      <c r="F134" s="25" t="s">
        <v>137</v>
      </c>
      <c r="G134" s="78"/>
      <c r="H134" s="78"/>
      <c r="I134" s="87"/>
      <c r="J134" s="79">
        <v>6937.5</v>
      </c>
      <c r="K134" s="79" t="e">
        <f>J134/G134*100</f>
        <v>#DIV/0!</v>
      </c>
      <c r="L134" s="79"/>
    </row>
    <row r="135" spans="2:12" x14ac:dyDescent="0.25">
      <c r="G135" s="50"/>
      <c r="H135" s="50"/>
      <c r="I135" s="50"/>
      <c r="J135" s="50"/>
      <c r="K135" s="50"/>
      <c r="L135" s="50"/>
    </row>
    <row r="136" spans="2:12" x14ac:dyDescent="0.25">
      <c r="G136" s="50"/>
      <c r="H136" s="50"/>
      <c r="I136" s="50"/>
      <c r="J136" s="50"/>
      <c r="K136" s="50"/>
      <c r="L136" s="50"/>
    </row>
    <row r="137" spans="2:12" x14ac:dyDescent="0.25">
      <c r="G137" s="50"/>
      <c r="H137" s="50"/>
      <c r="I137" s="50"/>
      <c r="J137" s="50"/>
      <c r="K137" s="50"/>
      <c r="L137" s="50"/>
    </row>
    <row r="138" spans="2:12" x14ac:dyDescent="0.25">
      <c r="G138" s="50"/>
      <c r="H138" s="50"/>
      <c r="I138" s="50"/>
      <c r="J138" s="50"/>
      <c r="K138" s="50"/>
      <c r="L138" s="50"/>
    </row>
    <row r="139" spans="2:12" x14ac:dyDescent="0.25">
      <c r="G139" s="50"/>
      <c r="H139" s="50"/>
      <c r="I139" s="50"/>
      <c r="J139" s="50"/>
      <c r="K139" s="50"/>
      <c r="L139" s="50"/>
    </row>
    <row r="140" spans="2:12" x14ac:dyDescent="0.25">
      <c r="G140" s="50"/>
      <c r="H140" s="50"/>
      <c r="I140" s="50"/>
      <c r="J140" s="50"/>
      <c r="K140" s="50"/>
      <c r="L140" s="50"/>
    </row>
    <row r="141" spans="2:12" x14ac:dyDescent="0.25">
      <c r="G141" s="50"/>
      <c r="H141" s="50"/>
      <c r="I141" s="50"/>
      <c r="J141" s="50"/>
      <c r="K141" s="50"/>
      <c r="L141" s="50"/>
    </row>
    <row r="142" spans="2:12" x14ac:dyDescent="0.25">
      <c r="G142" s="50"/>
      <c r="H142" s="50"/>
      <c r="I142" s="50"/>
      <c r="J142" s="50"/>
      <c r="K142" s="50"/>
      <c r="L142" s="50"/>
    </row>
    <row r="143" spans="2:12" x14ac:dyDescent="0.25">
      <c r="G143" s="50"/>
      <c r="H143" s="50"/>
      <c r="I143" s="50"/>
      <c r="J143" s="50"/>
      <c r="K143" s="50"/>
      <c r="L143" s="50"/>
    </row>
    <row r="144" spans="2:12" x14ac:dyDescent="0.25">
      <c r="G144" s="50"/>
      <c r="H144" s="50"/>
      <c r="I144" s="50"/>
      <c r="J144" s="50"/>
      <c r="K144" s="50"/>
      <c r="L144" s="50"/>
    </row>
    <row r="145" spans="7:12" x14ac:dyDescent="0.25">
      <c r="G145" s="50"/>
      <c r="H145" s="50"/>
      <c r="I145" s="50"/>
      <c r="J145" s="50"/>
      <c r="K145" s="50"/>
      <c r="L145" s="50"/>
    </row>
    <row r="146" spans="7:12" x14ac:dyDescent="0.25">
      <c r="G146" s="50"/>
      <c r="H146" s="50"/>
      <c r="I146" s="50"/>
      <c r="J146" s="50"/>
      <c r="K146" s="50"/>
      <c r="L146" s="50"/>
    </row>
    <row r="147" spans="7:12" x14ac:dyDescent="0.25">
      <c r="G147" s="50"/>
      <c r="H147" s="50"/>
      <c r="I147" s="50"/>
      <c r="J147" s="50"/>
      <c r="K147" s="50"/>
      <c r="L147" s="50"/>
    </row>
    <row r="148" spans="7:12" x14ac:dyDescent="0.25">
      <c r="G148" s="50"/>
      <c r="H148" s="50"/>
      <c r="I148" s="50"/>
      <c r="J148" s="50"/>
      <c r="K148" s="50"/>
      <c r="L148" s="50"/>
    </row>
    <row r="149" spans="7:12" x14ac:dyDescent="0.25">
      <c r="G149" s="50"/>
      <c r="H149" s="50"/>
      <c r="I149" s="50"/>
      <c r="J149" s="50"/>
      <c r="K149" s="50"/>
      <c r="L149" s="50"/>
    </row>
    <row r="150" spans="7:12" x14ac:dyDescent="0.25">
      <c r="G150" s="50"/>
      <c r="H150" s="50"/>
      <c r="I150" s="50"/>
      <c r="J150" s="50"/>
      <c r="K150" s="50"/>
      <c r="L150" s="50"/>
    </row>
    <row r="151" spans="7:12" x14ac:dyDescent="0.25">
      <c r="G151" s="50"/>
      <c r="H151" s="50"/>
      <c r="I151" s="50"/>
      <c r="J151" s="50"/>
      <c r="K151" s="50"/>
      <c r="L151" s="50"/>
    </row>
    <row r="152" spans="7:12" x14ac:dyDescent="0.25">
      <c r="G152" s="50"/>
      <c r="H152" s="50"/>
      <c r="I152" s="50"/>
      <c r="J152" s="50"/>
      <c r="K152" s="50"/>
      <c r="L152" s="50"/>
    </row>
    <row r="153" spans="7:12" x14ac:dyDescent="0.25">
      <c r="G153" s="50"/>
      <c r="H153" s="50"/>
      <c r="I153" s="50"/>
      <c r="J153" s="50"/>
      <c r="K153" s="50"/>
      <c r="L153" s="50"/>
    </row>
    <row r="154" spans="7:12" x14ac:dyDescent="0.25">
      <c r="G154" s="50"/>
      <c r="H154" s="50"/>
      <c r="I154" s="50"/>
      <c r="J154" s="50"/>
      <c r="K154" s="50"/>
      <c r="L154" s="50"/>
    </row>
    <row r="155" spans="7:12" x14ac:dyDescent="0.25">
      <c r="G155" s="50"/>
      <c r="H155" s="50"/>
      <c r="I155" s="50"/>
      <c r="J155" s="50"/>
      <c r="K155" s="50"/>
      <c r="L155" s="50"/>
    </row>
    <row r="156" spans="7:12" x14ac:dyDescent="0.25">
      <c r="G156" s="50"/>
      <c r="H156" s="50"/>
      <c r="I156" s="50"/>
      <c r="J156" s="50"/>
      <c r="K156" s="50"/>
      <c r="L156" s="50"/>
    </row>
    <row r="157" spans="7:12" x14ac:dyDescent="0.25">
      <c r="G157" s="50"/>
      <c r="H157" s="50"/>
      <c r="I157" s="50"/>
      <c r="J157" s="50"/>
      <c r="K157" s="50"/>
      <c r="L157" s="50"/>
    </row>
    <row r="158" spans="7:12" x14ac:dyDescent="0.25">
      <c r="G158" s="50"/>
      <c r="H158" s="50"/>
      <c r="I158" s="50"/>
      <c r="J158" s="50"/>
      <c r="K158" s="50"/>
      <c r="L158" s="50"/>
    </row>
    <row r="159" spans="7:12" x14ac:dyDescent="0.25">
      <c r="G159" s="50"/>
      <c r="H159" s="50"/>
      <c r="I159" s="50"/>
      <c r="J159" s="50"/>
      <c r="K159" s="50"/>
      <c r="L159" s="50"/>
    </row>
    <row r="160" spans="7:12" x14ac:dyDescent="0.25">
      <c r="G160" s="50"/>
      <c r="H160" s="50"/>
      <c r="I160" s="50"/>
      <c r="J160" s="50"/>
      <c r="K160" s="50"/>
      <c r="L160" s="50"/>
    </row>
    <row r="161" spans="7:12" x14ac:dyDescent="0.25">
      <c r="G161" s="50"/>
      <c r="H161" s="50"/>
      <c r="I161" s="50"/>
      <c r="J161" s="50"/>
      <c r="K161" s="50"/>
      <c r="L161" s="50"/>
    </row>
    <row r="162" spans="7:12" x14ac:dyDescent="0.25">
      <c r="G162" s="50"/>
      <c r="H162" s="50"/>
      <c r="I162" s="50"/>
      <c r="J162" s="50"/>
      <c r="K162" s="50"/>
      <c r="L162" s="50"/>
    </row>
    <row r="163" spans="7:12" x14ac:dyDescent="0.25">
      <c r="G163" s="50"/>
      <c r="H163" s="50"/>
      <c r="I163" s="50"/>
      <c r="J163" s="50"/>
      <c r="K163" s="50"/>
      <c r="L163" s="50"/>
    </row>
    <row r="164" spans="7:12" x14ac:dyDescent="0.25">
      <c r="G164" s="50"/>
      <c r="H164" s="50"/>
      <c r="I164" s="50"/>
      <c r="J164" s="50"/>
      <c r="K164" s="50"/>
      <c r="L164" s="50"/>
    </row>
    <row r="165" spans="7:12" x14ac:dyDescent="0.25">
      <c r="G165" s="50"/>
      <c r="H165" s="50"/>
      <c r="I165" s="50"/>
      <c r="J165" s="50"/>
      <c r="K165" s="50"/>
      <c r="L165" s="50"/>
    </row>
    <row r="166" spans="7:12" x14ac:dyDescent="0.25">
      <c r="G166" s="50"/>
      <c r="H166" s="50"/>
      <c r="I166" s="50"/>
      <c r="J166" s="50"/>
      <c r="K166" s="50"/>
      <c r="L166" s="50"/>
    </row>
    <row r="167" spans="7:12" x14ac:dyDescent="0.25">
      <c r="G167" s="50"/>
      <c r="H167" s="50"/>
      <c r="I167" s="50"/>
      <c r="J167" s="50"/>
      <c r="K167" s="50"/>
      <c r="L167" s="50"/>
    </row>
    <row r="168" spans="7:12" x14ac:dyDescent="0.25">
      <c r="G168" s="50"/>
      <c r="H168" s="50"/>
      <c r="I168" s="50"/>
      <c r="J168" s="50"/>
      <c r="K168" s="50"/>
      <c r="L168" s="50"/>
    </row>
    <row r="169" spans="7:12" x14ac:dyDescent="0.25">
      <c r="G169" s="50"/>
      <c r="H169" s="50"/>
      <c r="I169" s="50"/>
      <c r="J169" s="50"/>
      <c r="K169" s="50"/>
      <c r="L169" s="50"/>
    </row>
    <row r="170" spans="7:12" x14ac:dyDescent="0.25">
      <c r="G170" s="50"/>
      <c r="H170" s="50"/>
      <c r="I170" s="50"/>
      <c r="J170" s="50"/>
      <c r="K170" s="50"/>
      <c r="L170" s="50"/>
    </row>
    <row r="171" spans="7:12" x14ac:dyDescent="0.25">
      <c r="G171" s="50"/>
      <c r="H171" s="50"/>
      <c r="I171" s="50"/>
      <c r="J171" s="50"/>
      <c r="K171" s="50"/>
      <c r="L171" s="50"/>
    </row>
    <row r="172" spans="7:12" x14ac:dyDescent="0.25">
      <c r="G172" s="50"/>
      <c r="H172" s="50"/>
      <c r="I172" s="50"/>
      <c r="J172" s="50"/>
      <c r="K172" s="50"/>
      <c r="L172" s="50"/>
    </row>
    <row r="173" spans="7:12" x14ac:dyDescent="0.25">
      <c r="G173" s="50"/>
      <c r="H173" s="50"/>
      <c r="I173" s="50"/>
      <c r="J173" s="50"/>
      <c r="K173" s="50"/>
      <c r="L173" s="50"/>
    </row>
    <row r="174" spans="7:12" x14ac:dyDescent="0.25">
      <c r="G174" s="50"/>
      <c r="H174" s="50"/>
      <c r="I174" s="50"/>
      <c r="J174" s="50"/>
      <c r="K174" s="50"/>
      <c r="L174" s="50"/>
    </row>
    <row r="175" spans="7:12" x14ac:dyDescent="0.25">
      <c r="G175" s="50"/>
      <c r="H175" s="50"/>
      <c r="I175" s="50"/>
      <c r="J175" s="50"/>
      <c r="K175" s="50"/>
      <c r="L175" s="50"/>
    </row>
    <row r="176" spans="7:12" x14ac:dyDescent="0.25">
      <c r="G176" s="50"/>
      <c r="H176" s="50"/>
      <c r="I176" s="50"/>
      <c r="J176" s="50"/>
      <c r="K176" s="50"/>
      <c r="L176" s="50"/>
    </row>
    <row r="177" spans="7:12" x14ac:dyDescent="0.25">
      <c r="G177" s="50"/>
      <c r="H177" s="50"/>
      <c r="I177" s="50"/>
      <c r="J177" s="50"/>
      <c r="K177" s="50"/>
      <c r="L177" s="50"/>
    </row>
    <row r="178" spans="7:12" x14ac:dyDescent="0.25">
      <c r="G178" s="50"/>
      <c r="H178" s="50"/>
      <c r="I178" s="50"/>
      <c r="J178" s="50"/>
      <c r="K178" s="50"/>
      <c r="L178" s="50"/>
    </row>
    <row r="179" spans="7:12" x14ac:dyDescent="0.25">
      <c r="G179" s="50"/>
      <c r="H179" s="50"/>
      <c r="I179" s="50"/>
      <c r="J179" s="50"/>
      <c r="K179" s="50"/>
      <c r="L179" s="50"/>
    </row>
    <row r="180" spans="7:12" x14ac:dyDescent="0.25">
      <c r="G180" s="50"/>
      <c r="H180" s="50"/>
      <c r="I180" s="50"/>
      <c r="J180" s="50"/>
      <c r="K180" s="50"/>
      <c r="L180" s="50"/>
    </row>
    <row r="181" spans="7:12" x14ac:dyDescent="0.25">
      <c r="G181" s="50"/>
      <c r="H181" s="50"/>
      <c r="I181" s="50"/>
      <c r="J181" s="50"/>
      <c r="K181" s="50"/>
      <c r="L181" s="50"/>
    </row>
    <row r="182" spans="7:12" x14ac:dyDescent="0.25">
      <c r="G182" s="50"/>
      <c r="H182" s="50"/>
      <c r="I182" s="50"/>
      <c r="J182" s="50"/>
      <c r="K182" s="50"/>
      <c r="L182" s="50"/>
    </row>
    <row r="183" spans="7:12" x14ac:dyDescent="0.25">
      <c r="G183" s="50"/>
      <c r="H183" s="50"/>
      <c r="I183" s="50"/>
      <c r="J183" s="50"/>
      <c r="K183" s="50"/>
      <c r="L183" s="50"/>
    </row>
    <row r="184" spans="7:12" x14ac:dyDescent="0.25">
      <c r="G184" s="50"/>
      <c r="H184" s="50"/>
      <c r="I184" s="50"/>
      <c r="J184" s="50"/>
      <c r="K184" s="50"/>
      <c r="L184" s="50"/>
    </row>
    <row r="185" spans="7:12" x14ac:dyDescent="0.25">
      <c r="G185" s="50"/>
      <c r="H185" s="50"/>
      <c r="I185" s="50"/>
      <c r="J185" s="50"/>
      <c r="K185" s="50"/>
      <c r="L185" s="50"/>
    </row>
    <row r="186" spans="7:12" x14ac:dyDescent="0.25">
      <c r="G186" s="50"/>
      <c r="H186" s="50"/>
      <c r="I186" s="50"/>
      <c r="J186" s="50"/>
      <c r="K186" s="50"/>
      <c r="L186" s="50"/>
    </row>
    <row r="187" spans="7:12" x14ac:dyDescent="0.25">
      <c r="G187" s="50"/>
      <c r="H187" s="50"/>
      <c r="I187" s="50"/>
      <c r="J187" s="50"/>
      <c r="K187" s="50"/>
      <c r="L187" s="50"/>
    </row>
    <row r="188" spans="7:12" x14ac:dyDescent="0.25">
      <c r="G188" s="50"/>
      <c r="H188" s="50"/>
      <c r="I188" s="50"/>
      <c r="J188" s="50"/>
      <c r="K188" s="50"/>
      <c r="L188" s="50"/>
    </row>
    <row r="189" spans="7:12" x14ac:dyDescent="0.25">
      <c r="G189" s="50"/>
      <c r="H189" s="50"/>
      <c r="I189" s="50"/>
      <c r="J189" s="50"/>
      <c r="K189" s="50"/>
      <c r="L189" s="50"/>
    </row>
    <row r="190" spans="7:12" x14ac:dyDescent="0.25">
      <c r="G190" s="50"/>
      <c r="H190" s="50"/>
      <c r="I190" s="50"/>
      <c r="J190" s="50"/>
      <c r="K190" s="50"/>
      <c r="L190" s="50"/>
    </row>
    <row r="191" spans="7:12" x14ac:dyDescent="0.25">
      <c r="G191" s="50"/>
      <c r="H191" s="50"/>
      <c r="I191" s="50"/>
      <c r="J191" s="50"/>
      <c r="K191" s="50"/>
      <c r="L191" s="50"/>
    </row>
    <row r="192" spans="7:12" x14ac:dyDescent="0.25">
      <c r="G192" s="50"/>
      <c r="H192" s="50"/>
      <c r="I192" s="50"/>
      <c r="J192" s="50"/>
      <c r="K192" s="50"/>
      <c r="L192" s="50"/>
    </row>
  </sheetData>
  <mergeCells count="7">
    <mergeCell ref="B8:F8"/>
    <mergeCell ref="B9:F9"/>
    <mergeCell ref="B58:F58"/>
    <mergeCell ref="B59:F59"/>
    <mergeCell ref="B2:L2"/>
    <mergeCell ref="B4:L4"/>
    <mergeCell ref="B6:L6"/>
  </mergeCells>
  <pageMargins left="0.7" right="0.7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9"/>
  <sheetViews>
    <sheetView workbookViewId="0">
      <selection activeCell="D4" sqref="D4"/>
    </sheetView>
  </sheetViews>
  <sheetFormatPr defaultRowHeight="15" x14ac:dyDescent="0.25"/>
  <cols>
    <col min="2" max="2" width="37.7109375" customWidth="1"/>
    <col min="3" max="6" width="25.28515625" customWidth="1"/>
    <col min="7" max="8" width="15.7109375" customWidth="1"/>
  </cols>
  <sheetData>
    <row r="1" spans="2:8" ht="18" x14ac:dyDescent="0.25">
      <c r="B1" s="18"/>
      <c r="C1" s="18"/>
      <c r="D1" s="18"/>
      <c r="E1" s="18"/>
      <c r="F1" s="3"/>
      <c r="G1" s="3"/>
      <c r="H1" s="3"/>
    </row>
    <row r="2" spans="2:8" ht="15.75" customHeight="1" x14ac:dyDescent="0.25">
      <c r="B2" s="174" t="s">
        <v>40</v>
      </c>
      <c r="C2" s="174"/>
      <c r="D2" s="174"/>
      <c r="E2" s="174"/>
      <c r="F2" s="174"/>
      <c r="G2" s="174"/>
      <c r="H2" s="174"/>
    </row>
    <row r="3" spans="2:8" ht="18" x14ac:dyDescent="0.25">
      <c r="B3" s="18"/>
      <c r="C3" s="18"/>
      <c r="D3" s="18"/>
      <c r="E3" s="18"/>
      <c r="F3" s="3"/>
      <c r="G3" s="3"/>
      <c r="H3" s="3"/>
    </row>
    <row r="4" spans="2:8" ht="25.5" x14ac:dyDescent="0.25">
      <c r="B4" s="42" t="s">
        <v>8</v>
      </c>
      <c r="C4" s="42" t="s">
        <v>68</v>
      </c>
      <c r="D4" s="42" t="s">
        <v>300</v>
      </c>
      <c r="E4" s="42" t="s">
        <v>67</v>
      </c>
      <c r="F4" s="42" t="s">
        <v>289</v>
      </c>
      <c r="G4" s="42" t="s">
        <v>17</v>
      </c>
      <c r="H4" s="42" t="s">
        <v>50</v>
      </c>
    </row>
    <row r="5" spans="2:8" x14ac:dyDescent="0.25"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 t="s">
        <v>19</v>
      </c>
      <c r="H5" s="42" t="s">
        <v>69</v>
      </c>
    </row>
    <row r="6" spans="2:8" s="36" customFormat="1" x14ac:dyDescent="0.25">
      <c r="B6" s="7" t="s">
        <v>39</v>
      </c>
      <c r="C6" s="76">
        <f>SUM(C7,C9,C11,C14,C18,C20)</f>
        <v>1759429.3299999998</v>
      </c>
      <c r="D6" s="77">
        <f>SUM(D7,D9,D11,D14,D18,D20)</f>
        <v>4180420</v>
      </c>
      <c r="E6" s="86"/>
      <c r="F6" s="76">
        <f>SUM(F7,F9,F11,F14,F18,F20)</f>
        <v>1820594.2799999998</v>
      </c>
      <c r="G6" s="48">
        <f>F6/C6*100</f>
        <v>103.47640845568944</v>
      </c>
      <c r="H6" s="48">
        <f>F6/D6*100</f>
        <v>43.550511192655279</v>
      </c>
    </row>
    <row r="7" spans="2:8" s="36" customFormat="1" x14ac:dyDescent="0.25">
      <c r="B7" s="7" t="s">
        <v>154</v>
      </c>
      <c r="C7" s="76">
        <v>6636</v>
      </c>
      <c r="D7" s="77">
        <v>149546</v>
      </c>
      <c r="E7" s="77"/>
      <c r="F7" s="76">
        <v>10342.290000000001</v>
      </c>
      <c r="G7" s="46">
        <f t="shared" ref="G7:G37" si="0">F7/C7*100</f>
        <v>155.85126582278482</v>
      </c>
      <c r="H7" s="46">
        <f t="shared" ref="H7:H37" si="1">F7/D7*100</f>
        <v>6.9157917965040863</v>
      </c>
    </row>
    <row r="8" spans="2:8" x14ac:dyDescent="0.25">
      <c r="B8" s="33" t="s">
        <v>152</v>
      </c>
      <c r="C8" s="79">
        <v>6636</v>
      </c>
      <c r="D8" s="78">
        <v>149546</v>
      </c>
      <c r="E8" s="78"/>
      <c r="F8" s="79">
        <v>10342.290000000001</v>
      </c>
      <c r="G8" s="46">
        <f t="shared" si="0"/>
        <v>155.85126582278482</v>
      </c>
      <c r="H8" s="46">
        <f t="shared" si="1"/>
        <v>6.9157917965040863</v>
      </c>
    </row>
    <row r="9" spans="2:8" s="36" customFormat="1" x14ac:dyDescent="0.25">
      <c r="B9" s="7" t="s">
        <v>155</v>
      </c>
      <c r="C9" s="76">
        <v>130322.1</v>
      </c>
      <c r="D9" s="77">
        <v>264000</v>
      </c>
      <c r="E9" s="77"/>
      <c r="F9" s="76">
        <v>118130.94</v>
      </c>
      <c r="G9" s="46">
        <f t="shared" si="0"/>
        <v>90.645362528688537</v>
      </c>
      <c r="H9" s="46">
        <f t="shared" si="1"/>
        <v>44.746568181818184</v>
      </c>
    </row>
    <row r="10" spans="2:8" x14ac:dyDescent="0.25">
      <c r="B10" s="32" t="s">
        <v>150</v>
      </c>
      <c r="C10" s="79">
        <v>130322.1</v>
      </c>
      <c r="D10" s="78">
        <v>264000</v>
      </c>
      <c r="E10" s="78"/>
      <c r="F10" s="79">
        <v>118130.94</v>
      </c>
      <c r="G10" s="46">
        <f t="shared" si="0"/>
        <v>90.645362528688537</v>
      </c>
      <c r="H10" s="46">
        <f t="shared" si="1"/>
        <v>44.746568181818184</v>
      </c>
    </row>
    <row r="11" spans="2:8" s="36" customFormat="1" x14ac:dyDescent="0.25">
      <c r="B11" s="7" t="s">
        <v>166</v>
      </c>
      <c r="C11" s="76">
        <f>SUM(C12:C13)</f>
        <v>1531999.19</v>
      </c>
      <c r="D11" s="77">
        <f>SUM(D12:D13)</f>
        <v>3492141</v>
      </c>
      <c r="E11" s="86"/>
      <c r="F11" s="76">
        <f>SUM(F12:F13)</f>
        <v>1559856.0799999998</v>
      </c>
      <c r="G11" s="46">
        <f t="shared" si="0"/>
        <v>101.81833581778852</v>
      </c>
      <c r="H11" s="46">
        <f t="shared" si="1"/>
        <v>44.667614509265228</v>
      </c>
    </row>
    <row r="12" spans="2:8" ht="25.5" x14ac:dyDescent="0.25">
      <c r="B12" s="31" t="s">
        <v>151</v>
      </c>
      <c r="C12" s="79">
        <v>1427805.42</v>
      </c>
      <c r="D12" s="78">
        <v>3336627</v>
      </c>
      <c r="E12" s="87"/>
      <c r="F12" s="79">
        <v>1526035.91</v>
      </c>
      <c r="G12" s="46">
        <f t="shared" si="0"/>
        <v>106.87982330253377</v>
      </c>
      <c r="H12" s="46">
        <f t="shared" si="1"/>
        <v>45.735885671368123</v>
      </c>
    </row>
    <row r="13" spans="2:8" x14ac:dyDescent="0.25">
      <c r="B13" s="31" t="s">
        <v>153</v>
      </c>
      <c r="C13" s="79">
        <v>104193.77</v>
      </c>
      <c r="D13" s="78">
        <v>155514</v>
      </c>
      <c r="E13" s="87"/>
      <c r="F13" s="79">
        <v>33820.17</v>
      </c>
      <c r="G13" s="46">
        <f t="shared" si="0"/>
        <v>32.458917649298989</v>
      </c>
      <c r="H13" s="46">
        <f t="shared" si="1"/>
        <v>21.747347505690804</v>
      </c>
    </row>
    <row r="14" spans="2:8" s="36" customFormat="1" x14ac:dyDescent="0.25">
      <c r="B14" s="7" t="s">
        <v>157</v>
      </c>
      <c r="C14" s="76">
        <f>SUM(C15:C17)</f>
        <v>58958.38</v>
      </c>
      <c r="D14" s="77">
        <f>SUM(D15:D17)</f>
        <v>245333</v>
      </c>
      <c r="E14" s="86"/>
      <c r="F14" s="76">
        <f>SUM(F15:F17)</f>
        <v>114645.62</v>
      </c>
      <c r="G14" s="46">
        <f t="shared" si="0"/>
        <v>194.45178106996835</v>
      </c>
      <c r="H14" s="46">
        <f t="shared" si="1"/>
        <v>46.730615123118376</v>
      </c>
    </row>
    <row r="15" spans="2:8" x14ac:dyDescent="0.25">
      <c r="B15" s="31" t="s">
        <v>158</v>
      </c>
      <c r="C15" s="79"/>
      <c r="D15" s="78">
        <v>0</v>
      </c>
      <c r="E15" s="87"/>
      <c r="F15" s="79">
        <v>5587</v>
      </c>
      <c r="G15" s="46"/>
      <c r="H15" s="46"/>
    </row>
    <row r="16" spans="2:8" x14ac:dyDescent="0.25">
      <c r="B16" s="31" t="s">
        <v>164</v>
      </c>
      <c r="C16" s="79">
        <v>5377.24</v>
      </c>
      <c r="D16" s="78">
        <v>60354</v>
      </c>
      <c r="E16" s="87"/>
      <c r="F16" s="79">
        <v>13402.92</v>
      </c>
      <c r="G16" s="46">
        <f t="shared" si="0"/>
        <v>249.25277651732119</v>
      </c>
      <c r="H16" s="46">
        <f t="shared" si="1"/>
        <v>22.20717765185406</v>
      </c>
    </row>
    <row r="17" spans="2:8" x14ac:dyDescent="0.25">
      <c r="B17" s="59" t="s">
        <v>163</v>
      </c>
      <c r="C17" s="79">
        <v>53581.14</v>
      </c>
      <c r="D17" s="78">
        <v>184979</v>
      </c>
      <c r="E17" s="87"/>
      <c r="F17" s="79">
        <v>95655.7</v>
      </c>
      <c r="G17" s="46">
        <f t="shared" si="0"/>
        <v>178.52494366487909</v>
      </c>
      <c r="H17" s="46">
        <f t="shared" si="1"/>
        <v>51.711653755291145</v>
      </c>
    </row>
    <row r="18" spans="2:8" s="36" customFormat="1" x14ac:dyDescent="0.25">
      <c r="B18" s="58" t="s">
        <v>159</v>
      </c>
      <c r="C18" s="76">
        <v>30913.66</v>
      </c>
      <c r="D18" s="77">
        <v>26400</v>
      </c>
      <c r="E18" s="86"/>
      <c r="F18" s="76">
        <v>17047.349999999999</v>
      </c>
      <c r="G18" s="46">
        <f t="shared" si="0"/>
        <v>55.145039442110701</v>
      </c>
      <c r="H18" s="46">
        <f t="shared" si="1"/>
        <v>64.573295454545459</v>
      </c>
    </row>
    <row r="19" spans="2:8" x14ac:dyDescent="0.25">
      <c r="B19" s="31" t="s">
        <v>160</v>
      </c>
      <c r="C19" s="79">
        <v>30913.66</v>
      </c>
      <c r="D19" s="78">
        <v>26400</v>
      </c>
      <c r="E19" s="87"/>
      <c r="F19" s="79">
        <v>17047.349999999999</v>
      </c>
      <c r="G19" s="46">
        <f t="shared" si="0"/>
        <v>55.145039442110701</v>
      </c>
      <c r="H19" s="46">
        <f t="shared" si="1"/>
        <v>64.573295454545459</v>
      </c>
    </row>
    <row r="20" spans="2:8" s="36" customFormat="1" ht="25.5" x14ac:dyDescent="0.25">
      <c r="B20" s="58" t="s">
        <v>161</v>
      </c>
      <c r="C20" s="76">
        <v>600</v>
      </c>
      <c r="D20" s="77">
        <v>3000</v>
      </c>
      <c r="E20" s="86"/>
      <c r="F20" s="76">
        <v>572</v>
      </c>
      <c r="G20" s="46">
        <f t="shared" si="0"/>
        <v>95.333333333333343</v>
      </c>
      <c r="H20" s="46">
        <f t="shared" si="1"/>
        <v>19.066666666666666</v>
      </c>
    </row>
    <row r="21" spans="2:8" ht="25.5" x14ac:dyDescent="0.25">
      <c r="B21" s="31" t="s">
        <v>162</v>
      </c>
      <c r="C21" s="79">
        <v>600</v>
      </c>
      <c r="D21" s="78">
        <v>3000</v>
      </c>
      <c r="E21" s="87"/>
      <c r="F21" s="79">
        <v>572</v>
      </c>
      <c r="G21" s="46">
        <f t="shared" si="0"/>
        <v>95.333333333333343</v>
      </c>
      <c r="H21" s="46">
        <f t="shared" si="1"/>
        <v>19.066666666666666</v>
      </c>
    </row>
    <row r="22" spans="2:8" s="36" customFormat="1" ht="15.75" customHeight="1" x14ac:dyDescent="0.25">
      <c r="B22" s="7" t="s">
        <v>38</v>
      </c>
      <c r="C22" s="76">
        <f>SUM(C23,C25,C27,C30,C34,C36)</f>
        <v>1924704.19</v>
      </c>
      <c r="D22" s="77">
        <f>SUM(D23,D25,D27,D30,D34,D36)</f>
        <v>3909918</v>
      </c>
      <c r="E22" s="86"/>
      <c r="F22" s="76">
        <f>SUM(F23,F25,F27,F30,F34,F36)</f>
        <v>1764711.6600000001</v>
      </c>
      <c r="G22" s="48">
        <f t="shared" si="0"/>
        <v>91.687422366966445</v>
      </c>
      <c r="H22" s="48">
        <f t="shared" si="1"/>
        <v>45.134237086302072</v>
      </c>
    </row>
    <row r="23" spans="2:8" s="36" customFormat="1" ht="15.75" customHeight="1" x14ac:dyDescent="0.25">
      <c r="B23" s="7" t="s">
        <v>154</v>
      </c>
      <c r="C23" s="76">
        <v>6636</v>
      </c>
      <c r="D23" s="77">
        <v>149546</v>
      </c>
      <c r="E23" s="77"/>
      <c r="F23" s="76">
        <v>10342.290000000001</v>
      </c>
      <c r="G23" s="48">
        <f t="shared" si="0"/>
        <v>155.85126582278482</v>
      </c>
      <c r="H23" s="48">
        <f t="shared" si="1"/>
        <v>6.9157917965040863</v>
      </c>
    </row>
    <row r="24" spans="2:8" x14ac:dyDescent="0.25">
      <c r="B24" s="33" t="s">
        <v>152</v>
      </c>
      <c r="C24" s="79">
        <v>6636</v>
      </c>
      <c r="D24" s="78">
        <v>149546</v>
      </c>
      <c r="E24" s="78"/>
      <c r="F24" s="79">
        <v>10342.290000000001</v>
      </c>
      <c r="G24" s="46">
        <f t="shared" si="0"/>
        <v>155.85126582278482</v>
      </c>
      <c r="H24" s="46">
        <f t="shared" si="1"/>
        <v>6.9157917965040863</v>
      </c>
    </row>
    <row r="25" spans="2:8" s="36" customFormat="1" x14ac:dyDescent="0.25">
      <c r="B25" s="7" t="s">
        <v>155</v>
      </c>
      <c r="C25" s="76">
        <v>130322.1</v>
      </c>
      <c r="D25" s="77">
        <v>264000</v>
      </c>
      <c r="E25" s="77"/>
      <c r="F25" s="76">
        <v>118130.94</v>
      </c>
      <c r="G25" s="48">
        <f t="shared" si="0"/>
        <v>90.645362528688537</v>
      </c>
      <c r="H25" s="48">
        <f t="shared" si="1"/>
        <v>44.746568181818184</v>
      </c>
    </row>
    <row r="26" spans="2:8" x14ac:dyDescent="0.25">
      <c r="B26" s="32" t="s">
        <v>150</v>
      </c>
      <c r="C26" s="79">
        <v>130322.1</v>
      </c>
      <c r="D26" s="78">
        <v>264000</v>
      </c>
      <c r="E26" s="78"/>
      <c r="F26" s="79">
        <v>118130.94</v>
      </c>
      <c r="G26" s="46">
        <f t="shared" si="0"/>
        <v>90.645362528688537</v>
      </c>
      <c r="H26" s="46">
        <f t="shared" si="1"/>
        <v>44.746568181818184</v>
      </c>
    </row>
    <row r="27" spans="2:8" s="36" customFormat="1" x14ac:dyDescent="0.25">
      <c r="B27" s="7" t="s">
        <v>156</v>
      </c>
      <c r="C27" s="76">
        <f>SUM(C28:C29)</f>
        <v>1697274.05</v>
      </c>
      <c r="D27" s="77">
        <f>SUM(D28:D29)</f>
        <v>3221639</v>
      </c>
      <c r="E27" s="86"/>
      <c r="F27" s="76">
        <f>SUM(F28:F29)</f>
        <v>1503973.46</v>
      </c>
      <c r="G27" s="48">
        <f t="shared" si="0"/>
        <v>88.611114981696673</v>
      </c>
      <c r="H27" s="48">
        <f t="shared" si="1"/>
        <v>46.683488125143754</v>
      </c>
    </row>
    <row r="28" spans="2:8" ht="25.5" x14ac:dyDescent="0.25">
      <c r="B28" s="31" t="s">
        <v>151</v>
      </c>
      <c r="C28" s="79">
        <v>1593080.28</v>
      </c>
      <c r="D28" s="78">
        <v>3066125</v>
      </c>
      <c r="E28" s="87"/>
      <c r="F28" s="79">
        <v>1470153.29</v>
      </c>
      <c r="G28" s="46">
        <f t="shared" si="0"/>
        <v>92.283691440835611</v>
      </c>
      <c r="H28" s="46">
        <f t="shared" si="1"/>
        <v>47.948250315952542</v>
      </c>
    </row>
    <row r="29" spans="2:8" x14ac:dyDescent="0.25">
      <c r="B29" s="31" t="s">
        <v>153</v>
      </c>
      <c r="C29" s="79">
        <v>104193.77</v>
      </c>
      <c r="D29" s="78">
        <v>155514</v>
      </c>
      <c r="E29" s="87"/>
      <c r="F29" s="79">
        <v>33820.17</v>
      </c>
      <c r="G29" s="46">
        <f t="shared" si="0"/>
        <v>32.458917649298989</v>
      </c>
      <c r="H29" s="46">
        <f t="shared" si="1"/>
        <v>21.747347505690804</v>
      </c>
    </row>
    <row r="30" spans="2:8" x14ac:dyDescent="0.25">
      <c r="B30" s="7" t="s">
        <v>157</v>
      </c>
      <c r="C30" s="76">
        <f>SUM(C32:C33)</f>
        <v>58958.38</v>
      </c>
      <c r="D30" s="77">
        <f>SUM(D31:D33)</f>
        <v>245333</v>
      </c>
      <c r="E30" s="86"/>
      <c r="F30" s="76">
        <f>SUM(F31:F33)</f>
        <v>114645.62</v>
      </c>
      <c r="G30" s="46">
        <f t="shared" si="0"/>
        <v>194.45178106996835</v>
      </c>
      <c r="H30" s="46">
        <f t="shared" si="1"/>
        <v>46.730615123118376</v>
      </c>
    </row>
    <row r="31" spans="2:8" x14ac:dyDescent="0.25">
      <c r="B31" s="31" t="s">
        <v>158</v>
      </c>
      <c r="C31" s="79"/>
      <c r="D31" s="78"/>
      <c r="E31" s="87"/>
      <c r="F31" s="79">
        <v>5587</v>
      </c>
      <c r="G31" s="46"/>
      <c r="H31" s="46"/>
    </row>
    <row r="32" spans="2:8" x14ac:dyDescent="0.25">
      <c r="B32" s="31" t="s">
        <v>164</v>
      </c>
      <c r="C32" s="79">
        <v>5377.24</v>
      </c>
      <c r="D32" s="78">
        <v>60354</v>
      </c>
      <c r="E32" s="87"/>
      <c r="F32" s="79">
        <v>13402.92</v>
      </c>
      <c r="G32" s="46">
        <f t="shared" si="0"/>
        <v>249.25277651732119</v>
      </c>
      <c r="H32" s="46">
        <f t="shared" si="1"/>
        <v>22.20717765185406</v>
      </c>
    </row>
    <row r="33" spans="2:8" x14ac:dyDescent="0.25">
      <c r="B33" s="59" t="s">
        <v>163</v>
      </c>
      <c r="C33" s="79">
        <v>53581.14</v>
      </c>
      <c r="D33" s="78">
        <v>184979</v>
      </c>
      <c r="E33" s="87"/>
      <c r="F33" s="79">
        <v>95655.7</v>
      </c>
      <c r="G33" s="46">
        <f t="shared" si="0"/>
        <v>178.52494366487909</v>
      </c>
      <c r="H33" s="46">
        <f t="shared" si="1"/>
        <v>51.711653755291145</v>
      </c>
    </row>
    <row r="34" spans="2:8" s="36" customFormat="1" x14ac:dyDescent="0.25">
      <c r="B34" s="58" t="s">
        <v>159</v>
      </c>
      <c r="C34" s="76">
        <v>30913.66</v>
      </c>
      <c r="D34" s="77">
        <v>26400</v>
      </c>
      <c r="E34" s="76"/>
      <c r="F34" s="76">
        <v>17047.349999999999</v>
      </c>
      <c r="G34" s="48">
        <f t="shared" si="0"/>
        <v>55.145039442110701</v>
      </c>
      <c r="H34" s="48">
        <f t="shared" si="1"/>
        <v>64.573295454545459</v>
      </c>
    </row>
    <row r="35" spans="2:8" x14ac:dyDescent="0.25">
      <c r="B35" s="31" t="s">
        <v>160</v>
      </c>
      <c r="C35" s="79">
        <v>30913.66</v>
      </c>
      <c r="D35" s="78">
        <v>26400</v>
      </c>
      <c r="E35" s="79"/>
      <c r="F35" s="79">
        <v>17047.349999999999</v>
      </c>
      <c r="G35" s="46">
        <f t="shared" si="0"/>
        <v>55.145039442110701</v>
      </c>
      <c r="H35" s="46">
        <f t="shared" si="1"/>
        <v>64.573295454545459</v>
      </c>
    </row>
    <row r="36" spans="2:8" s="36" customFormat="1" ht="25.5" x14ac:dyDescent="0.25">
      <c r="B36" s="58" t="s">
        <v>161</v>
      </c>
      <c r="C36" s="76">
        <v>600</v>
      </c>
      <c r="D36" s="77">
        <v>3000</v>
      </c>
      <c r="E36" s="76"/>
      <c r="F36" s="76">
        <v>572</v>
      </c>
      <c r="G36" s="48">
        <f t="shared" si="0"/>
        <v>95.333333333333343</v>
      </c>
      <c r="H36" s="48">
        <f t="shared" si="1"/>
        <v>19.066666666666666</v>
      </c>
    </row>
    <row r="37" spans="2:8" ht="25.5" x14ac:dyDescent="0.25">
      <c r="B37" s="31" t="s">
        <v>162</v>
      </c>
      <c r="C37" s="79">
        <v>600</v>
      </c>
      <c r="D37" s="78">
        <v>3000</v>
      </c>
      <c r="E37" s="79"/>
      <c r="F37" s="79">
        <v>572</v>
      </c>
      <c r="G37" s="46">
        <f t="shared" si="0"/>
        <v>95.333333333333343</v>
      </c>
      <c r="H37" s="46">
        <f t="shared" si="1"/>
        <v>19.066666666666666</v>
      </c>
    </row>
    <row r="38" spans="2:8" x14ac:dyDescent="0.25">
      <c r="B38" s="58"/>
      <c r="C38" s="79"/>
      <c r="D38" s="79"/>
      <c r="E38" s="79"/>
      <c r="F38" s="79"/>
      <c r="G38" s="46"/>
      <c r="H38" s="46"/>
    </row>
    <row r="39" spans="2:8" x14ac:dyDescent="0.25">
      <c r="B39" s="31"/>
      <c r="C39" s="88"/>
      <c r="D39" s="46"/>
      <c r="E39" s="46"/>
      <c r="F39" s="46"/>
      <c r="G39" s="46"/>
      <c r="H39" s="46"/>
    </row>
  </sheetData>
  <mergeCells count="1">
    <mergeCell ref="B2:H2"/>
  </mergeCells>
  <pageMargins left="0.7" right="0.7" top="0.75" bottom="0.75" header="0.3" footer="0.3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1"/>
  <sheetViews>
    <sheetView workbookViewId="0">
      <selection activeCell="D14" sqref="D14"/>
    </sheetView>
  </sheetViews>
  <sheetFormatPr defaultRowHeight="15" x14ac:dyDescent="0.25"/>
  <cols>
    <col min="2" max="2" width="39.28515625" customWidth="1"/>
    <col min="3" max="6" width="25.28515625" customWidth="1"/>
    <col min="7" max="8" width="15.7109375" customWidth="1"/>
  </cols>
  <sheetData>
    <row r="1" spans="2:8" ht="18" x14ac:dyDescent="0.25">
      <c r="B1" s="18"/>
      <c r="C1" s="18"/>
      <c r="D1" s="18"/>
      <c r="E1" s="18"/>
      <c r="F1" s="3"/>
      <c r="G1" s="3"/>
      <c r="H1" s="3"/>
    </row>
    <row r="2" spans="2:8" ht="15.75" customHeight="1" x14ac:dyDescent="0.25">
      <c r="B2" s="174" t="s">
        <v>49</v>
      </c>
      <c r="C2" s="174"/>
      <c r="D2" s="174"/>
      <c r="E2" s="174"/>
      <c r="F2" s="174"/>
      <c r="G2" s="174"/>
      <c r="H2" s="174"/>
    </row>
    <row r="3" spans="2:8" ht="18" x14ac:dyDescent="0.25">
      <c r="B3" s="18"/>
      <c r="C3" s="18"/>
      <c r="D3" s="18"/>
      <c r="E3" s="18"/>
      <c r="F3" s="3"/>
      <c r="G3" s="3"/>
      <c r="H3" s="3"/>
    </row>
    <row r="4" spans="2:8" ht="25.5" x14ac:dyDescent="0.25">
      <c r="B4" s="42" t="s">
        <v>8</v>
      </c>
      <c r="C4" s="42" t="s">
        <v>171</v>
      </c>
      <c r="D4" s="42" t="s">
        <v>300</v>
      </c>
      <c r="E4" s="42" t="s">
        <v>67</v>
      </c>
      <c r="F4" s="42" t="s">
        <v>301</v>
      </c>
      <c r="G4" s="42" t="s">
        <v>17</v>
      </c>
      <c r="H4" s="42" t="s">
        <v>50</v>
      </c>
    </row>
    <row r="5" spans="2:8" x14ac:dyDescent="0.25"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 t="s">
        <v>165</v>
      </c>
      <c r="H5" s="42" t="s">
        <v>20</v>
      </c>
    </row>
    <row r="6" spans="2:8" ht="15.75" customHeight="1" x14ac:dyDescent="0.25">
      <c r="B6" s="7" t="s">
        <v>38</v>
      </c>
      <c r="C6" s="76">
        <f>SUM(C7)</f>
        <v>1924704.19</v>
      </c>
      <c r="D6" s="77">
        <f>SUM(D7)</f>
        <v>3909918</v>
      </c>
      <c r="E6" s="47"/>
      <c r="F6" s="48">
        <f>SUM(F7)</f>
        <v>1764711.66</v>
      </c>
      <c r="G6" s="48">
        <f>F6/D6*100</f>
        <v>45.134237086302065</v>
      </c>
      <c r="H6" s="48">
        <f>F6/C6*100</f>
        <v>91.687422366966416</v>
      </c>
    </row>
    <row r="7" spans="2:8" ht="15.75" customHeight="1" x14ac:dyDescent="0.25">
      <c r="B7" s="7" t="s">
        <v>167</v>
      </c>
      <c r="C7" s="76">
        <f>SUM(C8:C11)</f>
        <v>1924704.19</v>
      </c>
      <c r="D7" s="77">
        <f>SUM(D8:D11)</f>
        <v>3909918</v>
      </c>
      <c r="E7" s="47"/>
      <c r="F7" s="48">
        <f>SUM(F8:F11)</f>
        <v>1764711.66</v>
      </c>
      <c r="G7" s="48">
        <f t="shared" ref="G7:G11" si="0">F7/D7*100</f>
        <v>45.134237086302065</v>
      </c>
      <c r="H7" s="48">
        <f t="shared" ref="H7:H11" si="1">F7/C7*100</f>
        <v>91.687422366966416</v>
      </c>
    </row>
    <row r="8" spans="2:8" x14ac:dyDescent="0.25">
      <c r="B8" s="14" t="s">
        <v>168</v>
      </c>
      <c r="C8" s="79">
        <v>1918068.19</v>
      </c>
      <c r="D8" s="78">
        <v>3878372</v>
      </c>
      <c r="E8" s="45"/>
      <c r="F8" s="46">
        <v>1758449.41</v>
      </c>
      <c r="G8" s="48">
        <f t="shared" si="0"/>
        <v>45.339885137372072</v>
      </c>
      <c r="H8" s="48">
        <f t="shared" si="1"/>
        <v>91.678148835782522</v>
      </c>
    </row>
    <row r="9" spans="2:8" x14ac:dyDescent="0.25">
      <c r="B9" s="34" t="s">
        <v>169</v>
      </c>
      <c r="C9" s="79">
        <v>0</v>
      </c>
      <c r="D9" s="78">
        <v>24910</v>
      </c>
      <c r="E9" s="45"/>
      <c r="F9" s="46">
        <v>0</v>
      </c>
      <c r="G9" s="48">
        <f t="shared" si="0"/>
        <v>0</v>
      </c>
      <c r="H9" s="48" t="e">
        <f t="shared" si="1"/>
        <v>#DIV/0!</v>
      </c>
    </row>
    <row r="10" spans="2:8" x14ac:dyDescent="0.25">
      <c r="B10" s="34" t="s">
        <v>302</v>
      </c>
      <c r="C10" s="79">
        <v>0</v>
      </c>
      <c r="D10" s="78">
        <v>0</v>
      </c>
      <c r="E10" s="45"/>
      <c r="F10" s="46">
        <v>6262.25</v>
      </c>
      <c r="G10" s="48" t="e">
        <f t="shared" si="0"/>
        <v>#DIV/0!</v>
      </c>
      <c r="H10" s="48" t="e">
        <f t="shared" si="1"/>
        <v>#DIV/0!</v>
      </c>
    </row>
    <row r="11" spans="2:8" x14ac:dyDescent="0.25">
      <c r="B11" s="13" t="s">
        <v>170</v>
      </c>
      <c r="C11" s="79">
        <v>6636</v>
      </c>
      <c r="D11" s="78">
        <v>6636</v>
      </c>
      <c r="E11" s="45"/>
      <c r="F11" s="46">
        <v>0</v>
      </c>
      <c r="G11" s="48">
        <f t="shared" si="0"/>
        <v>0</v>
      </c>
      <c r="H11" s="48">
        <f t="shared" si="1"/>
        <v>0</v>
      </c>
    </row>
  </sheetData>
  <mergeCells count="1">
    <mergeCell ref="B2:H2"/>
  </mergeCells>
  <pageMargins left="0.7" right="0.7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6"/>
  <sheetViews>
    <sheetView workbookViewId="0">
      <selection activeCell="I5" sqref="I5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8.42578125" customWidth="1"/>
    <col min="5" max="5" width="5.42578125" bestFit="1" customWidth="1"/>
    <col min="6" max="10" width="25.28515625" customWidth="1"/>
    <col min="11" max="12" width="15.7109375" customWidth="1"/>
  </cols>
  <sheetData>
    <row r="1" spans="2:12" ht="18" customHeight="1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2:12" ht="18" customHeight="1" x14ac:dyDescent="0.25">
      <c r="B2" s="174" t="s">
        <v>65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2:12" ht="15.75" customHeight="1" x14ac:dyDescent="0.25">
      <c r="B3" s="174" t="s">
        <v>41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2:12" ht="18" x14ac:dyDescent="0.25">
      <c r="B4" s="18"/>
      <c r="C4" s="18"/>
      <c r="D4" s="18"/>
      <c r="E4" s="18"/>
      <c r="F4" s="18"/>
      <c r="G4" s="18"/>
      <c r="H4" s="18"/>
      <c r="I4" s="18"/>
      <c r="J4" s="3"/>
      <c r="K4" s="3"/>
      <c r="L4" s="3"/>
    </row>
    <row r="5" spans="2:12" ht="25.5" customHeight="1" x14ac:dyDescent="0.25">
      <c r="B5" s="183" t="s">
        <v>8</v>
      </c>
      <c r="C5" s="184"/>
      <c r="D5" s="184"/>
      <c r="E5" s="184"/>
      <c r="F5" s="185"/>
      <c r="G5" s="43" t="s">
        <v>68</v>
      </c>
      <c r="H5" s="42" t="s">
        <v>300</v>
      </c>
      <c r="I5" s="43" t="s">
        <v>293</v>
      </c>
      <c r="J5" s="43" t="s">
        <v>289</v>
      </c>
      <c r="K5" s="43" t="s">
        <v>17</v>
      </c>
      <c r="L5" s="43" t="s">
        <v>50</v>
      </c>
    </row>
    <row r="6" spans="2:12" x14ac:dyDescent="0.25">
      <c r="B6" s="183">
        <v>1</v>
      </c>
      <c r="C6" s="184"/>
      <c r="D6" s="184"/>
      <c r="E6" s="184"/>
      <c r="F6" s="185"/>
      <c r="G6" s="43">
        <v>2</v>
      </c>
      <c r="H6" s="43">
        <v>3</v>
      </c>
      <c r="I6" s="43">
        <v>4</v>
      </c>
      <c r="J6" s="43">
        <v>5</v>
      </c>
      <c r="K6" s="43" t="s">
        <v>19</v>
      </c>
      <c r="L6" s="43" t="s">
        <v>20</v>
      </c>
    </row>
    <row r="7" spans="2:12" ht="25.5" x14ac:dyDescent="0.25">
      <c r="B7" s="7">
        <v>8</v>
      </c>
      <c r="C7" s="7"/>
      <c r="D7" s="7"/>
      <c r="E7" s="7"/>
      <c r="F7" s="7" t="s">
        <v>10</v>
      </c>
      <c r="G7" s="60">
        <v>0</v>
      </c>
      <c r="H7" s="60">
        <v>0</v>
      </c>
      <c r="I7" s="60"/>
      <c r="J7" s="61">
        <v>0</v>
      </c>
      <c r="K7" s="29"/>
      <c r="L7" s="29"/>
    </row>
    <row r="8" spans="2:12" x14ac:dyDescent="0.25">
      <c r="B8" s="7"/>
      <c r="C8" s="12">
        <v>84</v>
      </c>
      <c r="D8" s="12"/>
      <c r="E8" s="12"/>
      <c r="F8" s="12" t="s">
        <v>14</v>
      </c>
      <c r="G8" s="5"/>
      <c r="H8" s="5"/>
      <c r="I8" s="5"/>
      <c r="J8" s="29"/>
      <c r="K8" s="29"/>
      <c r="L8" s="29"/>
    </row>
    <row r="9" spans="2:12" ht="51" x14ac:dyDescent="0.25">
      <c r="B9" s="8"/>
      <c r="C9" s="8"/>
      <c r="D9" s="8">
        <v>841</v>
      </c>
      <c r="E9" s="8"/>
      <c r="F9" s="30" t="s">
        <v>42</v>
      </c>
      <c r="G9" s="5"/>
      <c r="H9" s="5"/>
      <c r="I9" s="5"/>
      <c r="J9" s="29"/>
      <c r="K9" s="29"/>
      <c r="L9" s="29"/>
    </row>
    <row r="10" spans="2:12" ht="25.5" x14ac:dyDescent="0.25">
      <c r="B10" s="8"/>
      <c r="C10" s="8"/>
      <c r="D10" s="8"/>
      <c r="E10" s="8">
        <v>8413</v>
      </c>
      <c r="F10" s="30" t="s">
        <v>43</v>
      </c>
      <c r="G10" s="5"/>
      <c r="H10" s="5"/>
      <c r="I10" s="5"/>
      <c r="J10" s="29"/>
      <c r="K10" s="29"/>
      <c r="L10" s="29"/>
    </row>
    <row r="11" spans="2:12" x14ac:dyDescent="0.25">
      <c r="B11" s="8"/>
      <c r="C11" s="8"/>
      <c r="D11" s="8"/>
      <c r="E11" s="9" t="s">
        <v>25</v>
      </c>
      <c r="F11" s="14"/>
      <c r="G11" s="5"/>
      <c r="H11" s="5"/>
      <c r="I11" s="5"/>
      <c r="J11" s="29"/>
      <c r="K11" s="29"/>
      <c r="L11" s="29"/>
    </row>
    <row r="12" spans="2:12" ht="25.5" x14ac:dyDescent="0.25">
      <c r="B12" s="10">
        <v>5</v>
      </c>
      <c r="C12" s="11"/>
      <c r="D12" s="11"/>
      <c r="E12" s="11"/>
      <c r="F12" s="23" t="s">
        <v>11</v>
      </c>
      <c r="G12" s="60">
        <v>0</v>
      </c>
      <c r="H12" s="60">
        <v>0</v>
      </c>
      <c r="I12" s="60">
        <v>0</v>
      </c>
      <c r="J12" s="61">
        <v>0</v>
      </c>
      <c r="K12" s="29"/>
      <c r="L12" s="29"/>
    </row>
    <row r="13" spans="2:12" ht="25.5" x14ac:dyDescent="0.25">
      <c r="B13" s="12"/>
      <c r="C13" s="12">
        <v>54</v>
      </c>
      <c r="D13" s="12"/>
      <c r="E13" s="12"/>
      <c r="F13" s="24" t="s">
        <v>15</v>
      </c>
      <c r="G13" s="5"/>
      <c r="H13" s="5"/>
      <c r="I13" s="6"/>
      <c r="J13" s="29"/>
      <c r="K13" s="29"/>
      <c r="L13" s="29"/>
    </row>
    <row r="14" spans="2:12" ht="63.75" x14ac:dyDescent="0.25">
      <c r="B14" s="12"/>
      <c r="C14" s="12"/>
      <c r="D14" s="12">
        <v>541</v>
      </c>
      <c r="E14" s="30"/>
      <c r="F14" s="30" t="s">
        <v>44</v>
      </c>
      <c r="G14" s="5"/>
      <c r="H14" s="5"/>
      <c r="I14" s="6"/>
      <c r="J14" s="29"/>
      <c r="K14" s="29"/>
      <c r="L14" s="29"/>
    </row>
    <row r="15" spans="2:12" ht="38.25" x14ac:dyDescent="0.25">
      <c r="B15" s="12"/>
      <c r="C15" s="12"/>
      <c r="D15" s="12"/>
      <c r="E15" s="30">
        <v>5413</v>
      </c>
      <c r="F15" s="30" t="s">
        <v>45</v>
      </c>
      <c r="G15" s="5"/>
      <c r="H15" s="5"/>
      <c r="I15" s="6"/>
      <c r="J15" s="29"/>
      <c r="K15" s="29"/>
      <c r="L15" s="29"/>
    </row>
    <row r="16" spans="2:12" x14ac:dyDescent="0.25">
      <c r="B16" s="13" t="s">
        <v>16</v>
      </c>
      <c r="C16" s="11"/>
      <c r="D16" s="11"/>
      <c r="E16" s="11"/>
      <c r="F16" s="23" t="s">
        <v>25</v>
      </c>
      <c r="G16" s="5"/>
      <c r="H16" s="5"/>
      <c r="I16" s="5"/>
      <c r="J16" s="29"/>
      <c r="K16" s="29"/>
      <c r="L16" s="29"/>
    </row>
  </sheetData>
  <mergeCells count="4">
    <mergeCell ref="B5:F5"/>
    <mergeCell ref="B2:L2"/>
    <mergeCell ref="B3:L3"/>
    <mergeCell ref="B6:F6"/>
  </mergeCells>
  <pageMargins left="0.7" right="0.7" top="0.75" bottom="0.75" header="0.3" footer="0.3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6"/>
  <sheetViews>
    <sheetView workbookViewId="0">
      <selection activeCell="F4" sqref="F4"/>
    </sheetView>
  </sheetViews>
  <sheetFormatPr defaultRowHeight="15" x14ac:dyDescent="0.25"/>
  <cols>
    <col min="2" max="2" width="37.7109375" customWidth="1"/>
    <col min="3" max="6" width="25.28515625" customWidth="1"/>
    <col min="7" max="8" width="15.7109375" customWidth="1"/>
  </cols>
  <sheetData>
    <row r="1" spans="2:8" ht="18" x14ac:dyDescent="0.25">
      <c r="B1" s="18"/>
      <c r="C1" s="18"/>
      <c r="D1" s="18"/>
      <c r="E1" s="18"/>
      <c r="F1" s="3"/>
      <c r="G1" s="3"/>
      <c r="H1" s="3"/>
    </row>
    <row r="2" spans="2:8" ht="15.75" customHeight="1" x14ac:dyDescent="0.25">
      <c r="B2" s="174" t="s">
        <v>46</v>
      </c>
      <c r="C2" s="174"/>
      <c r="D2" s="174"/>
      <c r="E2" s="174"/>
      <c r="F2" s="174"/>
      <c r="G2" s="174"/>
      <c r="H2" s="174"/>
    </row>
    <row r="3" spans="2:8" ht="18" x14ac:dyDescent="0.25">
      <c r="B3" s="18"/>
      <c r="C3" s="18"/>
      <c r="D3" s="18"/>
      <c r="E3" s="18"/>
      <c r="F3" s="3"/>
      <c r="G3" s="3"/>
      <c r="H3" s="3"/>
    </row>
    <row r="4" spans="2:8" ht="25.5" x14ac:dyDescent="0.25">
      <c r="B4" s="42" t="s">
        <v>8</v>
      </c>
      <c r="C4" s="42" t="s">
        <v>68</v>
      </c>
      <c r="D4" s="42" t="s">
        <v>300</v>
      </c>
      <c r="E4" s="42" t="s">
        <v>303</v>
      </c>
      <c r="F4" s="42" t="s">
        <v>289</v>
      </c>
      <c r="G4" s="42" t="s">
        <v>17</v>
      </c>
      <c r="H4" s="42" t="s">
        <v>50</v>
      </c>
    </row>
    <row r="5" spans="2:8" x14ac:dyDescent="0.25"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 t="s">
        <v>19</v>
      </c>
      <c r="H5" s="42" t="s">
        <v>20</v>
      </c>
    </row>
    <row r="6" spans="2:8" x14ac:dyDescent="0.25">
      <c r="B6" s="7" t="s">
        <v>47</v>
      </c>
      <c r="C6" s="60">
        <v>0</v>
      </c>
      <c r="D6" s="60">
        <v>0</v>
      </c>
      <c r="E6" s="62">
        <v>0</v>
      </c>
      <c r="F6" s="61">
        <v>0</v>
      </c>
      <c r="G6" s="29"/>
      <c r="H6" s="29"/>
    </row>
    <row r="7" spans="2:8" x14ac:dyDescent="0.25">
      <c r="B7" s="7" t="s">
        <v>37</v>
      </c>
      <c r="C7" s="5"/>
      <c r="D7" s="5"/>
      <c r="E7" s="5"/>
      <c r="F7" s="29"/>
      <c r="G7" s="29"/>
      <c r="H7" s="29"/>
    </row>
    <row r="8" spans="2:8" x14ac:dyDescent="0.25">
      <c r="B8" s="33" t="s">
        <v>36</v>
      </c>
      <c r="C8" s="5"/>
      <c r="D8" s="5"/>
      <c r="E8" s="5"/>
      <c r="F8" s="29"/>
      <c r="G8" s="29"/>
      <c r="H8" s="29"/>
    </row>
    <row r="9" spans="2:8" x14ac:dyDescent="0.25">
      <c r="B9" s="32" t="s">
        <v>35</v>
      </c>
      <c r="C9" s="5"/>
      <c r="D9" s="5"/>
      <c r="E9" s="5"/>
      <c r="F9" s="29"/>
      <c r="G9" s="29"/>
      <c r="H9" s="29"/>
    </row>
    <row r="10" spans="2:8" x14ac:dyDescent="0.25">
      <c r="B10" s="32" t="s">
        <v>25</v>
      </c>
      <c r="C10" s="5"/>
      <c r="D10" s="5"/>
      <c r="E10" s="5"/>
      <c r="F10" s="29"/>
      <c r="G10" s="29"/>
      <c r="H10" s="29"/>
    </row>
    <row r="11" spans="2:8" x14ac:dyDescent="0.25">
      <c r="B11" s="7" t="s">
        <v>34</v>
      </c>
      <c r="C11" s="5"/>
      <c r="D11" s="5"/>
      <c r="E11" s="6"/>
      <c r="F11" s="29"/>
      <c r="G11" s="29"/>
      <c r="H11" s="29"/>
    </row>
    <row r="12" spans="2:8" x14ac:dyDescent="0.25">
      <c r="B12" s="31" t="s">
        <v>33</v>
      </c>
      <c r="C12" s="5"/>
      <c r="D12" s="5"/>
      <c r="E12" s="6"/>
      <c r="F12" s="29"/>
      <c r="G12" s="29"/>
      <c r="H12" s="29"/>
    </row>
    <row r="13" spans="2:8" x14ac:dyDescent="0.25">
      <c r="B13" s="7" t="s">
        <v>32</v>
      </c>
      <c r="C13" s="5"/>
      <c r="D13" s="5"/>
      <c r="E13" s="6"/>
      <c r="F13" s="29"/>
      <c r="G13" s="29"/>
      <c r="H13" s="29"/>
    </row>
    <row r="14" spans="2:8" x14ac:dyDescent="0.25">
      <c r="B14" s="31" t="s">
        <v>31</v>
      </c>
      <c r="C14" s="5"/>
      <c r="D14" s="5"/>
      <c r="E14" s="6"/>
      <c r="F14" s="29"/>
      <c r="G14" s="29"/>
      <c r="H14" s="29"/>
    </row>
    <row r="15" spans="2:8" x14ac:dyDescent="0.25">
      <c r="B15" s="12" t="s">
        <v>16</v>
      </c>
      <c r="C15" s="5"/>
      <c r="D15" s="5"/>
      <c r="E15" s="6"/>
      <c r="F15" s="29"/>
      <c r="G15" s="29"/>
      <c r="H15" s="29"/>
    </row>
    <row r="16" spans="2:8" x14ac:dyDescent="0.25">
      <c r="B16" s="31"/>
      <c r="C16" s="5"/>
      <c r="D16" s="5"/>
      <c r="E16" s="6"/>
      <c r="F16" s="29"/>
      <c r="G16" s="29"/>
      <c r="H16" s="29"/>
    </row>
    <row r="17" spans="2:8" ht="15.75" customHeight="1" x14ac:dyDescent="0.25">
      <c r="B17" s="7" t="s">
        <v>48</v>
      </c>
      <c r="C17" s="60">
        <v>0</v>
      </c>
      <c r="D17" s="60">
        <v>0</v>
      </c>
      <c r="E17" s="62">
        <v>0</v>
      </c>
      <c r="F17" s="61">
        <v>0</v>
      </c>
      <c r="G17" s="29"/>
      <c r="H17" s="29"/>
    </row>
    <row r="18" spans="2:8" ht="15.75" customHeight="1" x14ac:dyDescent="0.25">
      <c r="B18" s="7" t="s">
        <v>37</v>
      </c>
      <c r="C18" s="5"/>
      <c r="D18" s="5"/>
      <c r="E18" s="5"/>
      <c r="F18" s="29"/>
      <c r="G18" s="29"/>
      <c r="H18" s="29"/>
    </row>
    <row r="19" spans="2:8" x14ac:dyDescent="0.25">
      <c r="B19" s="33" t="s">
        <v>36</v>
      </c>
      <c r="C19" s="5"/>
      <c r="D19" s="5"/>
      <c r="E19" s="5"/>
      <c r="F19" s="29"/>
      <c r="G19" s="29"/>
      <c r="H19" s="29"/>
    </row>
    <row r="20" spans="2:8" x14ac:dyDescent="0.25">
      <c r="B20" s="32" t="s">
        <v>35</v>
      </c>
      <c r="C20" s="5"/>
      <c r="D20" s="5"/>
      <c r="E20" s="5"/>
      <c r="F20" s="29"/>
      <c r="G20" s="29"/>
      <c r="H20" s="29"/>
    </row>
    <row r="21" spans="2:8" x14ac:dyDescent="0.25">
      <c r="B21" s="32" t="s">
        <v>25</v>
      </c>
      <c r="C21" s="5"/>
      <c r="D21" s="5"/>
      <c r="E21" s="5"/>
      <c r="F21" s="29"/>
      <c r="G21" s="29"/>
      <c r="H21" s="29"/>
    </row>
    <row r="22" spans="2:8" x14ac:dyDescent="0.25">
      <c r="B22" s="7" t="s">
        <v>34</v>
      </c>
      <c r="C22" s="5"/>
      <c r="D22" s="5"/>
      <c r="E22" s="6"/>
      <c r="F22" s="29"/>
      <c r="G22" s="29"/>
      <c r="H22" s="29"/>
    </row>
    <row r="23" spans="2:8" x14ac:dyDescent="0.25">
      <c r="B23" s="31" t="s">
        <v>33</v>
      </c>
      <c r="C23" s="5"/>
      <c r="D23" s="5"/>
      <c r="E23" s="6"/>
      <c r="F23" s="29"/>
      <c r="G23" s="29"/>
      <c r="H23" s="29"/>
    </row>
    <row r="24" spans="2:8" x14ac:dyDescent="0.25">
      <c r="B24" s="7" t="s">
        <v>32</v>
      </c>
      <c r="C24" s="5"/>
      <c r="D24" s="5"/>
      <c r="E24" s="6"/>
      <c r="F24" s="29"/>
      <c r="G24" s="29"/>
      <c r="H24" s="29"/>
    </row>
    <row r="25" spans="2:8" x14ac:dyDescent="0.25">
      <c r="B25" s="31" t="s">
        <v>31</v>
      </c>
      <c r="C25" s="5"/>
      <c r="D25" s="5"/>
      <c r="E25" s="6"/>
      <c r="F25" s="29"/>
      <c r="G25" s="29"/>
      <c r="H25" s="29"/>
    </row>
    <row r="26" spans="2:8" x14ac:dyDescent="0.25">
      <c r="B26" s="12" t="s">
        <v>16</v>
      </c>
      <c r="C26" s="5"/>
      <c r="D26" s="5"/>
      <c r="E26" s="6"/>
      <c r="F26" s="29"/>
      <c r="G26" s="29"/>
      <c r="H26" s="29"/>
    </row>
  </sheetData>
  <mergeCells count="1">
    <mergeCell ref="B2:H2"/>
  </mergeCells>
  <pageMargins left="0.7" right="0.7" top="0.75" bottom="0.75" header="0.3" footer="0.3"/>
  <pageSetup paperSize="9" scale="7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7"/>
  <sheetViews>
    <sheetView workbookViewId="0">
      <selection activeCell="K8" sqref="K8"/>
    </sheetView>
  </sheetViews>
  <sheetFormatPr defaultRowHeight="15" x14ac:dyDescent="0.25"/>
  <cols>
    <col min="2" max="2" width="26" customWidth="1"/>
    <col min="3" max="3" width="18.7109375" customWidth="1"/>
    <col min="4" max="4" width="16.7109375" customWidth="1"/>
    <col min="5" max="5" width="15.140625" customWidth="1"/>
    <col min="7" max="7" width="11.7109375" bestFit="1" customWidth="1"/>
  </cols>
  <sheetData>
    <row r="1" spans="1:12" ht="15" customHeight="1" x14ac:dyDescent="0.25">
      <c r="A1" s="186" t="s">
        <v>183</v>
      </c>
      <c r="B1" s="186"/>
      <c r="C1" s="89"/>
      <c r="D1" s="89"/>
      <c r="E1" s="89"/>
    </row>
    <row r="2" spans="1:12" ht="6.75" customHeight="1" x14ac:dyDescent="0.25">
      <c r="A2" s="186"/>
      <c r="B2" s="186"/>
      <c r="C2" s="89"/>
      <c r="D2" s="89"/>
      <c r="E2" s="89"/>
    </row>
    <row r="3" spans="1:12" ht="15" customHeight="1" x14ac:dyDescent="0.25">
      <c r="A3" s="186" t="s">
        <v>332</v>
      </c>
      <c r="B3" s="186"/>
      <c r="C3" s="89"/>
      <c r="D3" s="89"/>
      <c r="E3" s="89"/>
    </row>
    <row r="4" spans="1:12" ht="3" customHeight="1" x14ac:dyDescent="0.25">
      <c r="A4" s="186"/>
      <c r="B4" s="186"/>
      <c r="C4" s="89"/>
      <c r="D4" s="89"/>
      <c r="E4" s="89"/>
    </row>
    <row r="5" spans="1:12" ht="18.75" customHeight="1" x14ac:dyDescent="0.25">
      <c r="A5" s="186" t="s">
        <v>304</v>
      </c>
      <c r="B5" s="186"/>
      <c r="C5" s="89"/>
      <c r="D5" s="89"/>
      <c r="E5" s="89"/>
    </row>
    <row r="6" spans="1:12" ht="20.25" customHeight="1" x14ac:dyDescent="0.25">
      <c r="B6" s="152"/>
      <c r="C6" s="153" t="s">
        <v>333</v>
      </c>
      <c r="D6" s="154"/>
      <c r="E6" s="151"/>
      <c r="F6" s="151"/>
      <c r="G6" s="152"/>
      <c r="H6" s="153"/>
      <c r="I6" s="154"/>
      <c r="J6" s="151"/>
      <c r="K6" s="151"/>
      <c r="L6" s="151"/>
    </row>
    <row r="7" spans="1:12" ht="18" customHeight="1" x14ac:dyDescent="0.25">
      <c r="B7" s="152"/>
      <c r="C7" s="153"/>
      <c r="D7" s="154"/>
      <c r="E7" s="151"/>
      <c r="F7" s="151"/>
      <c r="G7" s="152"/>
      <c r="H7" s="153"/>
      <c r="I7" s="154"/>
      <c r="J7" s="151"/>
      <c r="K7" s="151"/>
      <c r="L7" s="151"/>
    </row>
    <row r="8" spans="1:12" ht="18" customHeight="1" thickBot="1" x14ac:dyDescent="0.3">
      <c r="A8" s="150"/>
      <c r="B8" s="188" t="s">
        <v>334</v>
      </c>
      <c r="C8" s="189"/>
      <c r="D8" s="189"/>
      <c r="E8" s="189"/>
      <c r="F8" s="189"/>
      <c r="G8" s="189"/>
      <c r="H8" s="189"/>
      <c r="I8" s="189"/>
    </row>
    <row r="9" spans="1:12" ht="27" customHeight="1" thickTop="1" thickBot="1" x14ac:dyDescent="0.3">
      <c r="A9" s="187" t="s">
        <v>305</v>
      </c>
      <c r="B9" s="187"/>
      <c r="C9" s="139" t="s">
        <v>328</v>
      </c>
      <c r="D9" s="137" t="s">
        <v>306</v>
      </c>
      <c r="E9" s="138" t="s">
        <v>307</v>
      </c>
    </row>
    <row r="10" spans="1:12" ht="16.5" thickTop="1" thickBot="1" x14ac:dyDescent="0.3">
      <c r="A10" s="97" t="s">
        <v>173</v>
      </c>
      <c r="B10" s="95" t="s">
        <v>174</v>
      </c>
      <c r="C10" s="95" t="s">
        <v>175</v>
      </c>
      <c r="D10" s="95" t="s">
        <v>176</v>
      </c>
      <c r="E10" s="96" t="s">
        <v>329</v>
      </c>
    </row>
    <row r="11" spans="1:12" ht="15.75" thickTop="1" x14ac:dyDescent="0.25">
      <c r="A11" s="98"/>
      <c r="B11" s="99" t="s">
        <v>177</v>
      </c>
      <c r="C11" s="100">
        <v>3909918</v>
      </c>
      <c r="D11" s="100">
        <v>1764711.66</v>
      </c>
      <c r="E11" s="101">
        <f>D11/C11*100</f>
        <v>45.134237086302065</v>
      </c>
    </row>
    <row r="12" spans="1:12" ht="22.5" x14ac:dyDescent="0.25">
      <c r="A12" s="102" t="s">
        <v>178</v>
      </c>
      <c r="B12" s="103" t="s">
        <v>179</v>
      </c>
      <c r="C12" s="104">
        <v>3909918</v>
      </c>
      <c r="D12" s="104">
        <v>1764711.66</v>
      </c>
      <c r="E12" s="105">
        <f t="shared" ref="E12:E75" si="0">D12/C12*100</f>
        <v>45.134237086302065</v>
      </c>
    </row>
    <row r="13" spans="1:12" ht="22.5" x14ac:dyDescent="0.25">
      <c r="A13" s="133" t="s">
        <v>180</v>
      </c>
      <c r="B13" s="134" t="s">
        <v>181</v>
      </c>
      <c r="C13" s="135">
        <v>3909918</v>
      </c>
      <c r="D13" s="135">
        <v>1764711.66</v>
      </c>
      <c r="E13" s="136">
        <f t="shared" si="0"/>
        <v>45.134237086302065</v>
      </c>
    </row>
    <row r="14" spans="1:12" ht="45" x14ac:dyDescent="0.25">
      <c r="A14" s="106" t="s">
        <v>182</v>
      </c>
      <c r="B14" s="107" t="s">
        <v>183</v>
      </c>
      <c r="C14" s="108">
        <v>3909918</v>
      </c>
      <c r="D14" s="108">
        <f>SUM(D15,D49)</f>
        <v>1764711.6600000001</v>
      </c>
      <c r="E14" s="109">
        <f t="shared" si="0"/>
        <v>45.134237086302072</v>
      </c>
    </row>
    <row r="15" spans="1:12" ht="22.5" x14ac:dyDescent="0.25">
      <c r="A15" s="110" t="s">
        <v>184</v>
      </c>
      <c r="B15" s="111" t="s">
        <v>185</v>
      </c>
      <c r="C15" s="112">
        <v>155514</v>
      </c>
      <c r="D15" s="112">
        <f>SUM(D16,D23,D31,D38)</f>
        <v>33820.17</v>
      </c>
      <c r="E15" s="113">
        <f t="shared" si="0"/>
        <v>21.747347505690804</v>
      </c>
      <c r="G15" s="148"/>
    </row>
    <row r="16" spans="1:12" ht="22.5" x14ac:dyDescent="0.25">
      <c r="A16" s="125" t="s">
        <v>186</v>
      </c>
      <c r="B16" s="126" t="s">
        <v>187</v>
      </c>
      <c r="C16" s="127">
        <v>63554</v>
      </c>
      <c r="D16" s="127">
        <v>12064.98</v>
      </c>
      <c r="E16" s="128">
        <f t="shared" si="0"/>
        <v>18.983824778928156</v>
      </c>
    </row>
    <row r="17" spans="1:5" x14ac:dyDescent="0.25">
      <c r="A17" s="114" t="s">
        <v>188</v>
      </c>
      <c r="B17" s="115" t="s">
        <v>189</v>
      </c>
      <c r="C17" s="116">
        <v>63554</v>
      </c>
      <c r="D17" s="116">
        <v>12064.98</v>
      </c>
      <c r="E17" s="117">
        <f t="shared" si="0"/>
        <v>18.983824778928156</v>
      </c>
    </row>
    <row r="18" spans="1:5" x14ac:dyDescent="0.25">
      <c r="A18" s="129" t="s">
        <v>190</v>
      </c>
      <c r="B18" s="130" t="s">
        <v>191</v>
      </c>
      <c r="C18" s="131">
        <v>63554</v>
      </c>
      <c r="D18" s="131">
        <v>12064.98</v>
      </c>
      <c r="E18" s="132">
        <f t="shared" si="0"/>
        <v>18.983824778928156</v>
      </c>
    </row>
    <row r="19" spans="1:5" x14ac:dyDescent="0.25">
      <c r="A19" s="90" t="s">
        <v>192</v>
      </c>
      <c r="B19" s="91" t="s">
        <v>4</v>
      </c>
      <c r="C19" s="92">
        <v>63554</v>
      </c>
      <c r="D19" s="92">
        <v>12064.98</v>
      </c>
      <c r="E19" s="93">
        <f t="shared" si="0"/>
        <v>18.983824778928156</v>
      </c>
    </row>
    <row r="20" spans="1:5" x14ac:dyDescent="0.25">
      <c r="A20" s="90" t="s">
        <v>193</v>
      </c>
      <c r="B20" s="91" t="s">
        <v>13</v>
      </c>
      <c r="C20" s="92">
        <v>63554</v>
      </c>
      <c r="D20" s="92">
        <v>12064.98</v>
      </c>
      <c r="E20" s="93">
        <f t="shared" si="0"/>
        <v>18.983824778928156</v>
      </c>
    </row>
    <row r="21" spans="1:5" x14ac:dyDescent="0.25">
      <c r="A21" s="90" t="s">
        <v>194</v>
      </c>
      <c r="B21" s="91" t="s">
        <v>104</v>
      </c>
      <c r="C21" s="92"/>
      <c r="D21" s="92">
        <v>12064.98</v>
      </c>
      <c r="E21" s="93" t="e">
        <f t="shared" si="0"/>
        <v>#DIV/0!</v>
      </c>
    </row>
    <row r="22" spans="1:5" ht="22.5" x14ac:dyDescent="0.25">
      <c r="A22" s="90">
        <v>3232</v>
      </c>
      <c r="B22" s="91" t="s">
        <v>195</v>
      </c>
      <c r="C22" s="92"/>
      <c r="D22" s="92">
        <v>12064.98</v>
      </c>
      <c r="E22" s="93" t="e">
        <f>D22/C22*100</f>
        <v>#DIV/0!</v>
      </c>
    </row>
    <row r="23" spans="1:5" ht="22.5" x14ac:dyDescent="0.25">
      <c r="A23" s="125" t="s">
        <v>196</v>
      </c>
      <c r="B23" s="126" t="s">
        <v>197</v>
      </c>
      <c r="C23" s="127">
        <v>59400</v>
      </c>
      <c r="D23" s="127">
        <v>17600</v>
      </c>
      <c r="E23" s="128">
        <f t="shared" si="0"/>
        <v>29.629629629629626</v>
      </c>
    </row>
    <row r="24" spans="1:5" x14ac:dyDescent="0.25">
      <c r="A24" s="114" t="s">
        <v>188</v>
      </c>
      <c r="B24" s="115" t="s">
        <v>189</v>
      </c>
      <c r="C24" s="116">
        <v>59400</v>
      </c>
      <c r="D24" s="116">
        <v>17600</v>
      </c>
      <c r="E24" s="117">
        <f t="shared" si="0"/>
        <v>29.629629629629626</v>
      </c>
    </row>
    <row r="25" spans="1:5" x14ac:dyDescent="0.25">
      <c r="A25" s="129" t="s">
        <v>190</v>
      </c>
      <c r="B25" s="130" t="s">
        <v>191</v>
      </c>
      <c r="C25" s="131">
        <v>59400</v>
      </c>
      <c r="D25" s="131">
        <v>17600</v>
      </c>
      <c r="E25" s="132">
        <f t="shared" si="0"/>
        <v>29.629629629629626</v>
      </c>
    </row>
    <row r="26" spans="1:5" ht="22.5" x14ac:dyDescent="0.25">
      <c r="A26" s="90">
        <v>4</v>
      </c>
      <c r="B26" s="91" t="s">
        <v>6</v>
      </c>
      <c r="C26" s="92">
        <v>59400</v>
      </c>
      <c r="D26" s="92">
        <v>17600</v>
      </c>
      <c r="E26" s="93">
        <f t="shared" si="0"/>
        <v>29.629629629629626</v>
      </c>
    </row>
    <row r="27" spans="1:5" ht="22.5" x14ac:dyDescent="0.25">
      <c r="A27" s="90" t="s">
        <v>199</v>
      </c>
      <c r="B27" s="91" t="s">
        <v>200</v>
      </c>
      <c r="C27" s="92">
        <v>59400</v>
      </c>
      <c r="D27" s="92">
        <v>17600</v>
      </c>
      <c r="E27" s="93">
        <f t="shared" si="0"/>
        <v>29.629629629629626</v>
      </c>
    </row>
    <row r="28" spans="1:5" x14ac:dyDescent="0.25">
      <c r="A28" s="90" t="s">
        <v>201</v>
      </c>
      <c r="B28" s="91" t="s">
        <v>128</v>
      </c>
      <c r="C28" s="92">
        <v>41800</v>
      </c>
      <c r="D28" s="92">
        <v>0</v>
      </c>
      <c r="E28" s="93">
        <f t="shared" si="0"/>
        <v>0</v>
      </c>
    </row>
    <row r="29" spans="1:5" x14ac:dyDescent="0.25">
      <c r="A29" s="90" t="s">
        <v>202</v>
      </c>
      <c r="B29" s="91" t="s">
        <v>203</v>
      </c>
      <c r="C29" s="92">
        <v>17600</v>
      </c>
      <c r="D29" s="92">
        <v>17600</v>
      </c>
      <c r="E29" s="93">
        <f t="shared" si="0"/>
        <v>100</v>
      </c>
    </row>
    <row r="30" spans="1:5" ht="22.5" x14ac:dyDescent="0.25">
      <c r="A30" s="90">
        <v>4231</v>
      </c>
      <c r="B30" s="91" t="s">
        <v>149</v>
      </c>
      <c r="C30" s="92">
        <v>0</v>
      </c>
      <c r="D30" s="92">
        <v>17600</v>
      </c>
      <c r="E30" s="93" t="e">
        <f t="shared" si="0"/>
        <v>#DIV/0!</v>
      </c>
    </row>
    <row r="31" spans="1:5" ht="22.5" x14ac:dyDescent="0.25">
      <c r="A31" s="125" t="s">
        <v>204</v>
      </c>
      <c r="B31" s="126" t="s">
        <v>205</v>
      </c>
      <c r="C31" s="127">
        <v>20000</v>
      </c>
      <c r="D31" s="127">
        <v>0</v>
      </c>
      <c r="E31" s="128">
        <f t="shared" si="0"/>
        <v>0</v>
      </c>
    </row>
    <row r="32" spans="1:5" x14ac:dyDescent="0.25">
      <c r="A32" s="114" t="s">
        <v>188</v>
      </c>
      <c r="B32" s="115" t="s">
        <v>189</v>
      </c>
      <c r="C32" s="116">
        <v>20000</v>
      </c>
      <c r="D32" s="116">
        <v>0</v>
      </c>
      <c r="E32" s="117">
        <f t="shared" si="0"/>
        <v>0</v>
      </c>
    </row>
    <row r="33" spans="1:5" x14ac:dyDescent="0.25">
      <c r="A33" s="129" t="s">
        <v>190</v>
      </c>
      <c r="B33" s="130" t="s">
        <v>191</v>
      </c>
      <c r="C33" s="131">
        <v>20000</v>
      </c>
      <c r="D33" s="131">
        <v>0</v>
      </c>
      <c r="E33" s="132">
        <f t="shared" si="0"/>
        <v>0</v>
      </c>
    </row>
    <row r="34" spans="1:5" ht="22.5" x14ac:dyDescent="0.25">
      <c r="A34" s="90" t="s">
        <v>198</v>
      </c>
      <c r="B34" s="91" t="s">
        <v>6</v>
      </c>
      <c r="C34" s="92">
        <v>20000</v>
      </c>
      <c r="D34" s="92">
        <v>0</v>
      </c>
      <c r="E34" s="93">
        <f t="shared" si="0"/>
        <v>0</v>
      </c>
    </row>
    <row r="35" spans="1:5" ht="22.5" x14ac:dyDescent="0.25">
      <c r="A35" s="90" t="s">
        <v>206</v>
      </c>
      <c r="B35" s="91" t="s">
        <v>136</v>
      </c>
      <c r="C35" s="92">
        <v>20000</v>
      </c>
      <c r="D35" s="92">
        <v>0</v>
      </c>
      <c r="E35" s="93">
        <f t="shared" si="0"/>
        <v>0</v>
      </c>
    </row>
    <row r="36" spans="1:5" ht="22.5" x14ac:dyDescent="0.25">
      <c r="A36" s="90" t="s">
        <v>207</v>
      </c>
      <c r="B36" s="91" t="s">
        <v>137</v>
      </c>
      <c r="C36" s="92"/>
      <c r="D36" s="92">
        <v>0</v>
      </c>
      <c r="E36" s="93" t="e">
        <f t="shared" si="0"/>
        <v>#DIV/0!</v>
      </c>
    </row>
    <row r="37" spans="1:5" ht="22.5" x14ac:dyDescent="0.25">
      <c r="A37" s="90" t="s">
        <v>208</v>
      </c>
      <c r="B37" s="91" t="s">
        <v>209</v>
      </c>
      <c r="C37" s="92">
        <v>0</v>
      </c>
      <c r="D37" s="92">
        <v>0</v>
      </c>
      <c r="E37" s="93" t="e">
        <f t="shared" si="0"/>
        <v>#DIV/0!</v>
      </c>
    </row>
    <row r="38" spans="1:5" ht="22.5" x14ac:dyDescent="0.25">
      <c r="A38" s="125" t="s">
        <v>210</v>
      </c>
      <c r="B38" s="126" t="s">
        <v>211</v>
      </c>
      <c r="C38" s="127">
        <v>12560</v>
      </c>
      <c r="D38" s="127">
        <v>4155.1899999999996</v>
      </c>
      <c r="E38" s="128">
        <f t="shared" si="0"/>
        <v>33.082722929936303</v>
      </c>
    </row>
    <row r="39" spans="1:5" x14ac:dyDescent="0.25">
      <c r="A39" s="114" t="s">
        <v>188</v>
      </c>
      <c r="B39" s="115" t="s">
        <v>189</v>
      </c>
      <c r="C39" s="116">
        <v>12560</v>
      </c>
      <c r="D39" s="116">
        <v>4155.1899999999996</v>
      </c>
      <c r="E39" s="117">
        <f t="shared" si="0"/>
        <v>33.082722929936303</v>
      </c>
    </row>
    <row r="40" spans="1:5" x14ac:dyDescent="0.25">
      <c r="A40" s="129" t="s">
        <v>190</v>
      </c>
      <c r="B40" s="130" t="s">
        <v>191</v>
      </c>
      <c r="C40" s="131">
        <v>12560</v>
      </c>
      <c r="D40" s="131">
        <f>SUM(D41,D45)</f>
        <v>4155.1900000000005</v>
      </c>
      <c r="E40" s="132">
        <f t="shared" si="0"/>
        <v>33.08272292993631</v>
      </c>
    </row>
    <row r="41" spans="1:5" x14ac:dyDescent="0.25">
      <c r="A41" s="90" t="s">
        <v>192</v>
      </c>
      <c r="B41" s="91" t="s">
        <v>4</v>
      </c>
      <c r="C41" s="92">
        <v>7500</v>
      </c>
      <c r="D41" s="92">
        <v>3125</v>
      </c>
      <c r="E41" s="93">
        <f t="shared" si="0"/>
        <v>41.666666666666671</v>
      </c>
    </row>
    <row r="42" spans="1:5" x14ac:dyDescent="0.25">
      <c r="A42" s="90" t="s">
        <v>193</v>
      </c>
      <c r="B42" s="91" t="s">
        <v>13</v>
      </c>
      <c r="C42" s="92">
        <v>7500</v>
      </c>
      <c r="D42" s="92">
        <v>3125</v>
      </c>
      <c r="E42" s="93">
        <f t="shared" si="0"/>
        <v>41.666666666666671</v>
      </c>
    </row>
    <row r="43" spans="1:5" x14ac:dyDescent="0.25">
      <c r="A43" s="90" t="s">
        <v>194</v>
      </c>
      <c r="B43" s="91" t="s">
        <v>104</v>
      </c>
      <c r="C43" s="92"/>
      <c r="D43" s="92">
        <v>3125</v>
      </c>
      <c r="E43" s="93" t="e">
        <f t="shared" si="0"/>
        <v>#DIV/0!</v>
      </c>
    </row>
    <row r="44" spans="1:5" ht="22.5" x14ac:dyDescent="0.25">
      <c r="A44" s="90">
        <v>3232</v>
      </c>
      <c r="B44" s="91" t="s">
        <v>107</v>
      </c>
      <c r="C44" s="92">
        <v>0</v>
      </c>
      <c r="D44" s="92">
        <v>3125</v>
      </c>
      <c r="E44" s="93" t="e">
        <f t="shared" si="0"/>
        <v>#DIV/0!</v>
      </c>
    </row>
    <row r="45" spans="1:5" ht="22.5" x14ac:dyDescent="0.25">
      <c r="A45" s="90" t="s">
        <v>198</v>
      </c>
      <c r="B45" s="91" t="s">
        <v>6</v>
      </c>
      <c r="C45" s="92">
        <v>5060</v>
      </c>
      <c r="D45" s="92">
        <v>1030.19</v>
      </c>
      <c r="E45" s="93">
        <f t="shared" si="0"/>
        <v>20.359486166007905</v>
      </c>
    </row>
    <row r="46" spans="1:5" ht="22.5" x14ac:dyDescent="0.25">
      <c r="A46" s="90" t="s">
        <v>199</v>
      </c>
      <c r="B46" s="91" t="s">
        <v>200</v>
      </c>
      <c r="C46" s="92">
        <v>5060</v>
      </c>
      <c r="D46" s="92">
        <v>1030.19</v>
      </c>
      <c r="E46" s="93">
        <f t="shared" si="0"/>
        <v>20.359486166007905</v>
      </c>
    </row>
    <row r="47" spans="1:5" x14ac:dyDescent="0.25">
      <c r="A47" s="90" t="s">
        <v>201</v>
      </c>
      <c r="B47" s="91" t="s">
        <v>128</v>
      </c>
      <c r="C47" s="92">
        <v>0</v>
      </c>
      <c r="D47" s="92">
        <v>1030.19</v>
      </c>
      <c r="E47" s="93" t="e">
        <f t="shared" si="0"/>
        <v>#DIV/0!</v>
      </c>
    </row>
    <row r="48" spans="1:5" x14ac:dyDescent="0.25">
      <c r="A48" s="90">
        <v>4221</v>
      </c>
      <c r="B48" s="91" t="s">
        <v>129</v>
      </c>
      <c r="C48" s="92">
        <v>0</v>
      </c>
      <c r="D48" s="92">
        <v>1030.19</v>
      </c>
      <c r="E48" s="93" t="e">
        <f t="shared" si="0"/>
        <v>#DIV/0!</v>
      </c>
    </row>
    <row r="49" spans="1:5" ht="22.5" x14ac:dyDescent="0.25">
      <c r="A49" s="110" t="s">
        <v>213</v>
      </c>
      <c r="B49" s="111" t="s">
        <v>214</v>
      </c>
      <c r="C49" s="112">
        <v>3754404</v>
      </c>
      <c r="D49" s="112">
        <f>SUM(D50,D66,D128,D210,D247,D253,D270,D285,D294,D305,)</f>
        <v>1730891.4900000002</v>
      </c>
      <c r="E49" s="113">
        <f t="shared" si="0"/>
        <v>46.102963080158666</v>
      </c>
    </row>
    <row r="50" spans="1:5" ht="22.5" x14ac:dyDescent="0.25">
      <c r="A50" s="125" t="s">
        <v>215</v>
      </c>
      <c r="B50" s="126" t="s">
        <v>216</v>
      </c>
      <c r="C50" s="127">
        <v>24910</v>
      </c>
      <c r="D50" s="127">
        <v>0</v>
      </c>
      <c r="E50" s="128">
        <f t="shared" si="0"/>
        <v>0</v>
      </c>
    </row>
    <row r="51" spans="1:5" x14ac:dyDescent="0.25">
      <c r="A51" s="114" t="s">
        <v>217</v>
      </c>
      <c r="B51" s="115" t="s">
        <v>218</v>
      </c>
      <c r="C51" s="116">
        <v>24910</v>
      </c>
      <c r="D51" s="116">
        <v>0</v>
      </c>
      <c r="E51" s="117">
        <f t="shared" si="0"/>
        <v>0</v>
      </c>
    </row>
    <row r="52" spans="1:5" x14ac:dyDescent="0.25">
      <c r="A52" s="129" t="s">
        <v>219</v>
      </c>
      <c r="B52" s="130" t="s">
        <v>218</v>
      </c>
      <c r="C52" s="131">
        <v>24910</v>
      </c>
      <c r="D52" s="131">
        <v>0</v>
      </c>
      <c r="E52" s="132">
        <f t="shared" si="0"/>
        <v>0</v>
      </c>
    </row>
    <row r="53" spans="1:5" x14ac:dyDescent="0.25">
      <c r="A53" s="90" t="s">
        <v>192</v>
      </c>
      <c r="B53" s="91" t="s">
        <v>4</v>
      </c>
      <c r="C53" s="92">
        <v>24910</v>
      </c>
      <c r="D53" s="92">
        <v>0</v>
      </c>
      <c r="E53" s="93">
        <f t="shared" si="0"/>
        <v>0</v>
      </c>
    </row>
    <row r="54" spans="1:5" x14ac:dyDescent="0.25">
      <c r="A54" s="90" t="s">
        <v>220</v>
      </c>
      <c r="B54" s="91" t="s">
        <v>5</v>
      </c>
      <c r="C54" s="92">
        <v>24910</v>
      </c>
      <c r="D54" s="92">
        <v>0</v>
      </c>
      <c r="E54" s="93">
        <f t="shared" si="0"/>
        <v>0</v>
      </c>
    </row>
    <row r="55" spans="1:5" x14ac:dyDescent="0.25">
      <c r="A55" s="90" t="s">
        <v>221</v>
      </c>
      <c r="B55" s="91" t="s">
        <v>27</v>
      </c>
      <c r="C55" s="92">
        <v>0</v>
      </c>
      <c r="D55" s="92">
        <v>0</v>
      </c>
      <c r="E55" s="93" t="e">
        <f t="shared" si="0"/>
        <v>#DIV/0!</v>
      </c>
    </row>
    <row r="56" spans="1:5" x14ac:dyDescent="0.25">
      <c r="A56" s="90" t="s">
        <v>222</v>
      </c>
      <c r="B56" s="91" t="s">
        <v>94</v>
      </c>
      <c r="C56" s="92">
        <v>0</v>
      </c>
      <c r="D56" s="92">
        <v>0</v>
      </c>
      <c r="E56" s="93" t="e">
        <f t="shared" si="0"/>
        <v>#DIV/0!</v>
      </c>
    </row>
    <row r="57" spans="1:5" x14ac:dyDescent="0.25">
      <c r="A57" s="90" t="s">
        <v>193</v>
      </c>
      <c r="B57" s="91" t="s">
        <v>13</v>
      </c>
      <c r="C57" s="92">
        <v>0</v>
      </c>
      <c r="D57" s="92">
        <v>0</v>
      </c>
      <c r="E57" s="93" t="e">
        <f t="shared" si="0"/>
        <v>#DIV/0!</v>
      </c>
    </row>
    <row r="58" spans="1:5" x14ac:dyDescent="0.25">
      <c r="A58" s="90" t="s">
        <v>223</v>
      </c>
      <c r="B58" s="91" t="s">
        <v>29</v>
      </c>
      <c r="C58" s="92">
        <v>0</v>
      </c>
      <c r="D58" s="92">
        <v>0</v>
      </c>
      <c r="E58" s="93" t="e">
        <f t="shared" si="0"/>
        <v>#DIV/0!</v>
      </c>
    </row>
    <row r="59" spans="1:5" x14ac:dyDescent="0.25">
      <c r="A59" s="90" t="s">
        <v>224</v>
      </c>
      <c r="B59" s="91" t="s">
        <v>99</v>
      </c>
      <c r="C59" s="92">
        <v>0</v>
      </c>
      <c r="D59" s="92">
        <v>0</v>
      </c>
      <c r="E59" s="93" t="e">
        <f t="shared" si="0"/>
        <v>#DIV/0!</v>
      </c>
    </row>
    <row r="60" spans="1:5" x14ac:dyDescent="0.25">
      <c r="A60" s="114" t="s">
        <v>268</v>
      </c>
      <c r="B60" s="115" t="s">
        <v>269</v>
      </c>
      <c r="C60" s="116">
        <v>0</v>
      </c>
      <c r="D60" s="116">
        <v>0</v>
      </c>
      <c r="E60" s="117" t="e">
        <f t="shared" si="0"/>
        <v>#DIV/0!</v>
      </c>
    </row>
    <row r="61" spans="1:5" x14ac:dyDescent="0.25">
      <c r="A61" s="129" t="s">
        <v>278</v>
      </c>
      <c r="B61" s="130" t="s">
        <v>279</v>
      </c>
      <c r="C61" s="131">
        <v>0</v>
      </c>
      <c r="D61" s="131">
        <v>0</v>
      </c>
      <c r="E61" s="132" t="e">
        <f t="shared" si="0"/>
        <v>#DIV/0!</v>
      </c>
    </row>
    <row r="62" spans="1:5" x14ac:dyDescent="0.25">
      <c r="A62" s="90" t="s">
        <v>192</v>
      </c>
      <c r="B62" s="91" t="s">
        <v>4</v>
      </c>
      <c r="C62" s="92">
        <v>0</v>
      </c>
      <c r="D62" s="92">
        <v>0</v>
      </c>
      <c r="E62" s="93" t="e">
        <f t="shared" si="0"/>
        <v>#DIV/0!</v>
      </c>
    </row>
    <row r="63" spans="1:5" x14ac:dyDescent="0.25">
      <c r="A63" s="90" t="s">
        <v>220</v>
      </c>
      <c r="B63" s="91" t="s">
        <v>5</v>
      </c>
      <c r="C63" s="92">
        <v>0</v>
      </c>
      <c r="D63" s="92">
        <v>0</v>
      </c>
      <c r="E63" s="93" t="e">
        <f t="shared" si="0"/>
        <v>#DIV/0!</v>
      </c>
    </row>
    <row r="64" spans="1:5" x14ac:dyDescent="0.25">
      <c r="A64" s="90" t="s">
        <v>221</v>
      </c>
      <c r="B64" s="91" t="s">
        <v>27</v>
      </c>
      <c r="C64" s="92">
        <v>0</v>
      </c>
      <c r="D64" s="92">
        <v>0</v>
      </c>
      <c r="E64" s="93" t="e">
        <f t="shared" si="0"/>
        <v>#DIV/0!</v>
      </c>
    </row>
    <row r="65" spans="1:7" x14ac:dyDescent="0.25">
      <c r="A65" s="90" t="s">
        <v>222</v>
      </c>
      <c r="B65" s="91" t="s">
        <v>94</v>
      </c>
      <c r="C65" s="92">
        <v>0</v>
      </c>
      <c r="D65" s="92">
        <v>0</v>
      </c>
      <c r="E65" s="93" t="e">
        <f t="shared" si="0"/>
        <v>#DIV/0!</v>
      </c>
    </row>
    <row r="66" spans="1:7" ht="22.5" x14ac:dyDescent="0.25">
      <c r="A66" s="125" t="s">
        <v>225</v>
      </c>
      <c r="B66" s="126" t="s">
        <v>226</v>
      </c>
      <c r="C66" s="127">
        <v>3066125</v>
      </c>
      <c r="D66" s="127">
        <v>1470153.29</v>
      </c>
      <c r="E66" s="128">
        <f t="shared" si="0"/>
        <v>47.948250315952542</v>
      </c>
    </row>
    <row r="67" spans="1:7" x14ac:dyDescent="0.25">
      <c r="A67" s="114" t="s">
        <v>188</v>
      </c>
      <c r="B67" s="115" t="s">
        <v>189</v>
      </c>
      <c r="C67" s="116">
        <v>3066125</v>
      </c>
      <c r="D67" s="116">
        <v>1470153.29</v>
      </c>
      <c r="E67" s="117">
        <f t="shared" si="0"/>
        <v>47.948250315952542</v>
      </c>
    </row>
    <row r="68" spans="1:7" ht="22.5" x14ac:dyDescent="0.25">
      <c r="A68" s="129" t="s">
        <v>227</v>
      </c>
      <c r="B68" s="130" t="s">
        <v>228</v>
      </c>
      <c r="C68" s="131">
        <v>3066125</v>
      </c>
      <c r="D68" s="131">
        <v>1470153.29</v>
      </c>
      <c r="E68" s="132">
        <f t="shared" si="0"/>
        <v>47.948250315952542</v>
      </c>
    </row>
    <row r="69" spans="1:7" x14ac:dyDescent="0.25">
      <c r="A69" s="90" t="s">
        <v>192</v>
      </c>
      <c r="B69" s="91" t="s">
        <v>4</v>
      </c>
      <c r="C69" s="92">
        <v>3056125</v>
      </c>
      <c r="D69" s="92">
        <v>1435442.2</v>
      </c>
      <c r="E69" s="93">
        <f t="shared" si="0"/>
        <v>46.969354983843921</v>
      </c>
      <c r="G69" s="148"/>
    </row>
    <row r="70" spans="1:7" x14ac:dyDescent="0.25">
      <c r="A70" s="90" t="s">
        <v>220</v>
      </c>
      <c r="B70" s="91" t="s">
        <v>5</v>
      </c>
      <c r="C70" s="92">
        <v>2388326</v>
      </c>
      <c r="D70" s="92">
        <v>1090470.93</v>
      </c>
      <c r="E70" s="93">
        <f t="shared" si="0"/>
        <v>45.658378713793674</v>
      </c>
    </row>
    <row r="71" spans="1:7" x14ac:dyDescent="0.25">
      <c r="A71" s="90" t="s">
        <v>221</v>
      </c>
      <c r="B71" s="91" t="s">
        <v>27</v>
      </c>
      <c r="C71" s="92">
        <v>0</v>
      </c>
      <c r="D71" s="92">
        <v>927120.4</v>
      </c>
      <c r="E71" s="93" t="e">
        <f t="shared" si="0"/>
        <v>#DIV/0!</v>
      </c>
    </row>
    <row r="72" spans="1:7" x14ac:dyDescent="0.25">
      <c r="A72" s="90">
        <v>3111</v>
      </c>
      <c r="B72" s="91" t="s">
        <v>28</v>
      </c>
      <c r="C72" s="92">
        <v>0</v>
      </c>
      <c r="D72" s="92">
        <v>897480.5</v>
      </c>
      <c r="E72" s="93" t="e">
        <f t="shared" si="0"/>
        <v>#DIV/0!</v>
      </c>
    </row>
    <row r="73" spans="1:7" x14ac:dyDescent="0.25">
      <c r="A73" s="90">
        <v>3113</v>
      </c>
      <c r="B73" s="91" t="s">
        <v>92</v>
      </c>
      <c r="C73" s="92">
        <v>0</v>
      </c>
      <c r="D73" s="92">
        <v>29639.9</v>
      </c>
      <c r="E73" s="93" t="e">
        <f t="shared" si="0"/>
        <v>#DIV/0!</v>
      </c>
    </row>
    <row r="74" spans="1:7" x14ac:dyDescent="0.25">
      <c r="A74" s="90">
        <v>312</v>
      </c>
      <c r="B74" s="91" t="s">
        <v>93</v>
      </c>
      <c r="C74" s="92">
        <v>0</v>
      </c>
      <c r="D74" s="92">
        <v>34142.839999999997</v>
      </c>
      <c r="E74" s="93" t="e">
        <f t="shared" si="0"/>
        <v>#DIV/0!</v>
      </c>
    </row>
    <row r="75" spans="1:7" x14ac:dyDescent="0.25">
      <c r="A75" s="90">
        <v>3121</v>
      </c>
      <c r="B75" s="91" t="s">
        <v>93</v>
      </c>
      <c r="C75" s="92">
        <v>0</v>
      </c>
      <c r="D75" s="92">
        <v>34142.839999999997</v>
      </c>
      <c r="E75" s="93" t="e">
        <f t="shared" si="0"/>
        <v>#DIV/0!</v>
      </c>
    </row>
    <row r="76" spans="1:7" x14ac:dyDescent="0.25">
      <c r="A76" s="90" t="s">
        <v>222</v>
      </c>
      <c r="B76" s="91" t="s">
        <v>94</v>
      </c>
      <c r="C76" s="92">
        <v>0</v>
      </c>
      <c r="D76" s="92">
        <v>129207.69</v>
      </c>
      <c r="E76" s="93" t="e">
        <f t="shared" ref="E76:E139" si="1">D76/C76*100</f>
        <v>#DIV/0!</v>
      </c>
    </row>
    <row r="77" spans="1:7" ht="22.5" x14ac:dyDescent="0.25">
      <c r="A77" s="90">
        <v>3132</v>
      </c>
      <c r="B77" s="91" t="s">
        <v>95</v>
      </c>
      <c r="C77" s="92">
        <v>0</v>
      </c>
      <c r="D77" s="92">
        <v>129207.69</v>
      </c>
      <c r="E77" s="93" t="e">
        <f t="shared" si="1"/>
        <v>#DIV/0!</v>
      </c>
    </row>
    <row r="78" spans="1:7" x14ac:dyDescent="0.25">
      <c r="A78" s="90" t="s">
        <v>193</v>
      </c>
      <c r="B78" s="91" t="s">
        <v>13</v>
      </c>
      <c r="C78" s="92">
        <v>660207</v>
      </c>
      <c r="D78" s="92">
        <v>342844.13</v>
      </c>
      <c r="E78" s="93">
        <f t="shared" si="1"/>
        <v>51.929793231516783</v>
      </c>
    </row>
    <row r="79" spans="1:7" x14ac:dyDescent="0.25">
      <c r="A79" s="90" t="s">
        <v>223</v>
      </c>
      <c r="B79" s="91" t="s">
        <v>29</v>
      </c>
      <c r="C79" s="92">
        <v>0</v>
      </c>
      <c r="D79" s="92">
        <v>36890.94</v>
      </c>
      <c r="E79" s="93" t="e">
        <f t="shared" si="1"/>
        <v>#DIV/0!</v>
      </c>
    </row>
    <row r="80" spans="1:7" x14ac:dyDescent="0.25">
      <c r="A80" s="90">
        <v>3211</v>
      </c>
      <c r="B80" s="91" t="s">
        <v>30</v>
      </c>
      <c r="C80" s="92">
        <v>0</v>
      </c>
      <c r="D80" s="92">
        <v>7142.4</v>
      </c>
      <c r="E80" s="93" t="e">
        <f t="shared" si="1"/>
        <v>#DIV/0!</v>
      </c>
    </row>
    <row r="81" spans="1:5" ht="22.5" x14ac:dyDescent="0.25">
      <c r="A81" s="90">
        <v>3212</v>
      </c>
      <c r="B81" s="91" t="s">
        <v>308</v>
      </c>
      <c r="C81" s="92">
        <v>0</v>
      </c>
      <c r="D81" s="92">
        <v>25994.54</v>
      </c>
      <c r="E81" s="93" t="e">
        <f t="shared" si="1"/>
        <v>#DIV/0!</v>
      </c>
    </row>
    <row r="82" spans="1:5" x14ac:dyDescent="0.25">
      <c r="A82" s="90">
        <v>3213</v>
      </c>
      <c r="B82" s="91" t="s">
        <v>97</v>
      </c>
      <c r="C82" s="92">
        <v>0</v>
      </c>
      <c r="D82" s="92">
        <v>3340</v>
      </c>
      <c r="E82" s="93" t="e">
        <f t="shared" si="1"/>
        <v>#DIV/0!</v>
      </c>
    </row>
    <row r="83" spans="1:5" ht="22.5" x14ac:dyDescent="0.25">
      <c r="A83" s="90">
        <v>3214</v>
      </c>
      <c r="B83" s="91" t="s">
        <v>98</v>
      </c>
      <c r="C83" s="92">
        <v>0</v>
      </c>
      <c r="D83" s="92">
        <v>414</v>
      </c>
      <c r="E83" s="93" t="e">
        <f t="shared" si="1"/>
        <v>#DIV/0!</v>
      </c>
    </row>
    <row r="84" spans="1:5" x14ac:dyDescent="0.25">
      <c r="A84" s="90" t="s">
        <v>224</v>
      </c>
      <c r="B84" s="91" t="s">
        <v>99</v>
      </c>
      <c r="C84" s="92">
        <v>0</v>
      </c>
      <c r="D84" s="92">
        <v>51469.84</v>
      </c>
      <c r="E84" s="93" t="e">
        <f t="shared" si="1"/>
        <v>#DIV/0!</v>
      </c>
    </row>
    <row r="85" spans="1:5" ht="22.5" x14ac:dyDescent="0.25">
      <c r="A85" s="90">
        <v>3221</v>
      </c>
      <c r="B85" s="91" t="s">
        <v>309</v>
      </c>
      <c r="C85" s="92">
        <v>0</v>
      </c>
      <c r="D85" s="92">
        <v>9328.08</v>
      </c>
      <c r="E85" s="93" t="e">
        <f t="shared" si="1"/>
        <v>#DIV/0!</v>
      </c>
    </row>
    <row r="86" spans="1:5" x14ac:dyDescent="0.25">
      <c r="A86" s="90">
        <v>3222</v>
      </c>
      <c r="B86" s="91" t="s">
        <v>310</v>
      </c>
      <c r="C86" s="92">
        <v>0</v>
      </c>
      <c r="D86" s="92">
        <v>902.89</v>
      </c>
      <c r="E86" s="93" t="e">
        <f t="shared" si="1"/>
        <v>#DIV/0!</v>
      </c>
    </row>
    <row r="87" spans="1:5" x14ac:dyDescent="0.25">
      <c r="A87" s="90">
        <v>3223</v>
      </c>
      <c r="B87" s="91" t="s">
        <v>101</v>
      </c>
      <c r="C87" s="92">
        <v>0</v>
      </c>
      <c r="D87" s="92">
        <v>34407.379999999997</v>
      </c>
      <c r="E87" s="93" t="e">
        <f t="shared" si="1"/>
        <v>#DIV/0!</v>
      </c>
    </row>
    <row r="88" spans="1:5" ht="22.5" x14ac:dyDescent="0.25">
      <c r="A88" s="90">
        <v>3224</v>
      </c>
      <c r="B88" s="91" t="s">
        <v>311</v>
      </c>
      <c r="C88" s="92">
        <v>0</v>
      </c>
      <c r="D88" s="92">
        <v>909.1</v>
      </c>
      <c r="E88" s="93" t="e">
        <f t="shared" si="1"/>
        <v>#DIV/0!</v>
      </c>
    </row>
    <row r="89" spans="1:5" x14ac:dyDescent="0.25">
      <c r="A89" s="90">
        <v>3225</v>
      </c>
      <c r="B89" s="91" t="s">
        <v>312</v>
      </c>
      <c r="C89" s="92">
        <v>0</v>
      </c>
      <c r="D89" s="92">
        <v>4868.75</v>
      </c>
      <c r="E89" s="93" t="e">
        <f t="shared" si="1"/>
        <v>#DIV/0!</v>
      </c>
    </row>
    <row r="90" spans="1:5" ht="22.5" x14ac:dyDescent="0.25">
      <c r="A90" s="90">
        <v>3227</v>
      </c>
      <c r="B90" s="91" t="s">
        <v>313</v>
      </c>
      <c r="C90" s="92">
        <v>0</v>
      </c>
      <c r="D90" s="92">
        <v>1053.6400000000001</v>
      </c>
      <c r="E90" s="93" t="e">
        <f t="shared" si="1"/>
        <v>#DIV/0!</v>
      </c>
    </row>
    <row r="91" spans="1:5" x14ac:dyDescent="0.25">
      <c r="A91" s="90" t="s">
        <v>194</v>
      </c>
      <c r="B91" s="91" t="s">
        <v>104</v>
      </c>
      <c r="C91" s="92">
        <v>0</v>
      </c>
      <c r="D91" s="92">
        <v>125224.86</v>
      </c>
      <c r="E91" s="93" t="e">
        <f t="shared" si="1"/>
        <v>#DIV/0!</v>
      </c>
    </row>
    <row r="92" spans="1:5" ht="22.5" x14ac:dyDescent="0.25">
      <c r="A92" s="90">
        <v>3231</v>
      </c>
      <c r="B92" s="91" t="s">
        <v>314</v>
      </c>
      <c r="C92" s="92">
        <v>0</v>
      </c>
      <c r="D92" s="92">
        <v>9146.8799999999992</v>
      </c>
      <c r="E92" s="93" t="e">
        <f t="shared" si="1"/>
        <v>#DIV/0!</v>
      </c>
    </row>
    <row r="93" spans="1:5" ht="22.5" x14ac:dyDescent="0.25">
      <c r="A93" s="90">
        <v>3232</v>
      </c>
      <c r="B93" s="91" t="s">
        <v>107</v>
      </c>
      <c r="C93" s="92">
        <v>0</v>
      </c>
      <c r="D93" s="92">
        <v>9112.99</v>
      </c>
      <c r="E93" s="93" t="e">
        <f t="shared" si="1"/>
        <v>#DIV/0!</v>
      </c>
    </row>
    <row r="94" spans="1:5" x14ac:dyDescent="0.25">
      <c r="A94" s="90">
        <v>3234</v>
      </c>
      <c r="B94" s="91" t="s">
        <v>108</v>
      </c>
      <c r="C94" s="92">
        <v>0</v>
      </c>
      <c r="D94" s="92">
        <v>11966.73</v>
      </c>
      <c r="E94" s="93" t="e">
        <f t="shared" si="1"/>
        <v>#DIV/0!</v>
      </c>
    </row>
    <row r="95" spans="1:5" x14ac:dyDescent="0.25">
      <c r="A95" s="90">
        <v>3235</v>
      </c>
      <c r="B95" s="91" t="s">
        <v>109</v>
      </c>
      <c r="C95" s="92">
        <v>0</v>
      </c>
      <c r="D95" s="92">
        <v>18426.5</v>
      </c>
      <c r="E95" s="93" t="e">
        <f t="shared" si="1"/>
        <v>#DIV/0!</v>
      </c>
    </row>
    <row r="96" spans="1:5" x14ac:dyDescent="0.25">
      <c r="A96" s="90">
        <v>3236</v>
      </c>
      <c r="B96" s="91" t="s">
        <v>110</v>
      </c>
      <c r="C96" s="92">
        <v>0</v>
      </c>
      <c r="D96" s="92">
        <v>36978.050000000003</v>
      </c>
      <c r="E96" s="93" t="e">
        <f t="shared" si="1"/>
        <v>#DIV/0!</v>
      </c>
    </row>
    <row r="97" spans="1:5" x14ac:dyDescent="0.25">
      <c r="A97" s="90">
        <v>3237</v>
      </c>
      <c r="B97" s="91" t="s">
        <v>315</v>
      </c>
      <c r="C97" s="92">
        <v>0</v>
      </c>
      <c r="D97" s="92">
        <v>37026.050000000003</v>
      </c>
      <c r="E97" s="93" t="e">
        <f t="shared" si="1"/>
        <v>#DIV/0!</v>
      </c>
    </row>
    <row r="98" spans="1:5" x14ac:dyDescent="0.25">
      <c r="A98" s="90">
        <v>3238</v>
      </c>
      <c r="B98" s="91" t="s">
        <v>112</v>
      </c>
      <c r="C98" s="92">
        <v>0</v>
      </c>
      <c r="D98" s="92">
        <v>1340.67</v>
      </c>
      <c r="E98" s="93" t="e">
        <f>D98/C98*100</f>
        <v>#DIV/0!</v>
      </c>
    </row>
    <row r="99" spans="1:5" x14ac:dyDescent="0.25">
      <c r="A99" s="90">
        <v>3239</v>
      </c>
      <c r="B99" s="91" t="s">
        <v>113</v>
      </c>
      <c r="C99" s="92">
        <v>0</v>
      </c>
      <c r="D99" s="92">
        <v>1226.99</v>
      </c>
      <c r="E99" s="93" t="e">
        <f>D99/C99*100</f>
        <v>#DIV/0!</v>
      </c>
    </row>
    <row r="100" spans="1:5" ht="33.75" x14ac:dyDescent="0.25">
      <c r="A100" s="90" t="s">
        <v>316</v>
      </c>
      <c r="B100" s="91" t="s">
        <v>317</v>
      </c>
      <c r="C100" s="92">
        <v>0</v>
      </c>
      <c r="D100" s="92">
        <v>112434.12</v>
      </c>
      <c r="E100" s="93" t="e">
        <f t="shared" si="1"/>
        <v>#DIV/0!</v>
      </c>
    </row>
    <row r="101" spans="1:5" ht="22.5" x14ac:dyDescent="0.25">
      <c r="A101" s="90">
        <v>3251</v>
      </c>
      <c r="B101" s="91" t="s">
        <v>318</v>
      </c>
      <c r="C101" s="92">
        <v>0</v>
      </c>
      <c r="D101" s="92">
        <v>111521.88</v>
      </c>
      <c r="E101" s="93" t="e">
        <f t="shared" si="1"/>
        <v>#DIV/0!</v>
      </c>
    </row>
    <row r="102" spans="1:5" ht="22.5" x14ac:dyDescent="0.25">
      <c r="A102" s="90">
        <v>3252</v>
      </c>
      <c r="B102" s="91" t="s">
        <v>297</v>
      </c>
      <c r="C102" s="92">
        <v>0</v>
      </c>
      <c r="D102" s="92">
        <v>912.24</v>
      </c>
      <c r="E102" s="93" t="e">
        <f t="shared" si="1"/>
        <v>#DIV/0!</v>
      </c>
    </row>
    <row r="103" spans="1:5" ht="22.5" x14ac:dyDescent="0.25">
      <c r="A103" s="90" t="s">
        <v>231</v>
      </c>
      <c r="B103" s="91" t="s">
        <v>114</v>
      </c>
      <c r="C103" s="92">
        <v>0</v>
      </c>
      <c r="D103" s="92">
        <v>16824.37</v>
      </c>
      <c r="E103" s="93" t="e">
        <f t="shared" si="1"/>
        <v>#DIV/0!</v>
      </c>
    </row>
    <row r="104" spans="1:5" ht="33.75" x14ac:dyDescent="0.25">
      <c r="A104" s="90">
        <v>3291</v>
      </c>
      <c r="B104" s="91" t="s">
        <v>319</v>
      </c>
      <c r="C104" s="92">
        <v>0</v>
      </c>
      <c r="D104" s="92">
        <v>1061.8</v>
      </c>
      <c r="E104" s="93" t="e">
        <f t="shared" si="1"/>
        <v>#DIV/0!</v>
      </c>
    </row>
    <row r="105" spans="1:5" x14ac:dyDescent="0.25">
      <c r="A105" s="90">
        <v>3292</v>
      </c>
      <c r="B105" s="91" t="s">
        <v>116</v>
      </c>
      <c r="C105" s="92">
        <v>0</v>
      </c>
      <c r="D105" s="92">
        <v>11459.05</v>
      </c>
      <c r="E105" s="93" t="e">
        <f t="shared" si="1"/>
        <v>#DIV/0!</v>
      </c>
    </row>
    <row r="106" spans="1:5" x14ac:dyDescent="0.25">
      <c r="A106" s="90">
        <v>3294</v>
      </c>
      <c r="B106" s="91" t="s">
        <v>118</v>
      </c>
      <c r="C106" s="92">
        <v>0</v>
      </c>
      <c r="D106" s="92">
        <v>979.3</v>
      </c>
      <c r="E106" s="93" t="e">
        <f t="shared" si="1"/>
        <v>#DIV/0!</v>
      </c>
    </row>
    <row r="107" spans="1:5" x14ac:dyDescent="0.25">
      <c r="A107" s="90">
        <v>3295</v>
      </c>
      <c r="B107" s="91" t="s">
        <v>119</v>
      </c>
      <c r="C107" s="92">
        <v>0</v>
      </c>
      <c r="D107" s="92">
        <v>3324.22</v>
      </c>
      <c r="E107" s="93" t="e">
        <f t="shared" si="1"/>
        <v>#DIV/0!</v>
      </c>
    </row>
    <row r="108" spans="1:5" x14ac:dyDescent="0.25">
      <c r="A108" s="90" t="s">
        <v>232</v>
      </c>
      <c r="B108" s="91" t="s">
        <v>124</v>
      </c>
      <c r="C108" s="92">
        <v>5000</v>
      </c>
      <c r="D108" s="92">
        <v>2127.14</v>
      </c>
      <c r="E108" s="93">
        <f t="shared" si="1"/>
        <v>42.5428</v>
      </c>
    </row>
    <row r="109" spans="1:5" x14ac:dyDescent="0.25">
      <c r="A109" s="90" t="s">
        <v>233</v>
      </c>
      <c r="B109" s="91" t="s">
        <v>121</v>
      </c>
      <c r="C109" s="92">
        <v>0</v>
      </c>
      <c r="D109" s="92">
        <v>2127.14</v>
      </c>
      <c r="E109" s="93" t="e">
        <f t="shared" si="1"/>
        <v>#DIV/0!</v>
      </c>
    </row>
    <row r="110" spans="1:5" ht="22.5" x14ac:dyDescent="0.25">
      <c r="A110" s="90">
        <v>3431</v>
      </c>
      <c r="B110" s="91" t="s">
        <v>122</v>
      </c>
      <c r="C110" s="92">
        <v>0</v>
      </c>
      <c r="D110" s="92">
        <v>2020.92</v>
      </c>
      <c r="E110" s="93" t="e">
        <f t="shared" si="1"/>
        <v>#DIV/0!</v>
      </c>
    </row>
    <row r="111" spans="1:5" x14ac:dyDescent="0.25">
      <c r="A111" s="90">
        <v>3433</v>
      </c>
      <c r="B111" s="91" t="s">
        <v>123</v>
      </c>
      <c r="C111" s="92">
        <v>0</v>
      </c>
      <c r="D111" s="92">
        <v>106.22</v>
      </c>
      <c r="E111" s="93" t="e">
        <f t="shared" si="1"/>
        <v>#DIV/0!</v>
      </c>
    </row>
    <row r="112" spans="1:5" ht="33.75" x14ac:dyDescent="0.25">
      <c r="A112" s="90" t="s">
        <v>234</v>
      </c>
      <c r="B112" s="91" t="s">
        <v>235</v>
      </c>
      <c r="C112" s="92">
        <v>2592</v>
      </c>
      <c r="D112" s="92">
        <v>0</v>
      </c>
      <c r="E112" s="93">
        <f t="shared" si="1"/>
        <v>0</v>
      </c>
    </row>
    <row r="113" spans="1:5" ht="22.5" x14ac:dyDescent="0.25">
      <c r="A113" s="90" t="s">
        <v>236</v>
      </c>
      <c r="B113" s="91" t="s">
        <v>237</v>
      </c>
      <c r="C113" s="92">
        <v>0</v>
      </c>
      <c r="D113" s="92">
        <v>0</v>
      </c>
      <c r="E113" s="93" t="e">
        <f t="shared" si="1"/>
        <v>#DIV/0!</v>
      </c>
    </row>
    <row r="114" spans="1:5" ht="22.5" x14ac:dyDescent="0.25">
      <c r="A114" s="90" t="s">
        <v>238</v>
      </c>
      <c r="B114" s="91" t="s">
        <v>320</v>
      </c>
      <c r="C114" s="92">
        <v>0</v>
      </c>
      <c r="D114" s="92">
        <v>0</v>
      </c>
      <c r="E114" s="93" t="e">
        <f t="shared" si="1"/>
        <v>#DIV/0!</v>
      </c>
    </row>
    <row r="115" spans="1:5" x14ac:dyDescent="0.25">
      <c r="A115" s="90" t="s">
        <v>239</v>
      </c>
      <c r="B115" s="91" t="s">
        <v>240</v>
      </c>
      <c r="C115" s="92">
        <v>0</v>
      </c>
      <c r="D115" s="92">
        <v>0</v>
      </c>
      <c r="E115" s="93" t="e">
        <f t="shared" si="1"/>
        <v>#DIV/0!</v>
      </c>
    </row>
    <row r="116" spans="1:5" ht="22.5" x14ac:dyDescent="0.25">
      <c r="A116" s="90" t="s">
        <v>198</v>
      </c>
      <c r="B116" s="91" t="s">
        <v>6</v>
      </c>
      <c r="C116" s="92">
        <v>10000</v>
      </c>
      <c r="D116" s="92">
        <v>34711.089999999997</v>
      </c>
      <c r="E116" s="93">
        <f t="shared" si="1"/>
        <v>347.11089999999996</v>
      </c>
    </row>
    <row r="117" spans="1:5" ht="22.5" x14ac:dyDescent="0.25">
      <c r="A117" s="90" t="s">
        <v>199</v>
      </c>
      <c r="B117" s="91" t="s">
        <v>200</v>
      </c>
      <c r="C117" s="92">
        <v>10000</v>
      </c>
      <c r="D117" s="92">
        <v>34711.089999999997</v>
      </c>
      <c r="E117" s="93">
        <f t="shared" si="1"/>
        <v>347.11089999999996</v>
      </c>
    </row>
    <row r="118" spans="1:5" x14ac:dyDescent="0.25">
      <c r="A118" s="90" t="s">
        <v>241</v>
      </c>
      <c r="B118" s="91" t="s">
        <v>127</v>
      </c>
      <c r="C118" s="92">
        <v>0</v>
      </c>
      <c r="D118" s="92">
        <v>0</v>
      </c>
      <c r="E118" s="93" t="e">
        <f t="shared" si="1"/>
        <v>#DIV/0!</v>
      </c>
    </row>
    <row r="119" spans="1:5" x14ac:dyDescent="0.25">
      <c r="A119" s="90" t="s">
        <v>201</v>
      </c>
      <c r="B119" s="91" t="s">
        <v>128</v>
      </c>
      <c r="C119" s="92">
        <v>0</v>
      </c>
      <c r="D119" s="92">
        <v>9684.9500000000007</v>
      </c>
      <c r="E119" s="93" t="e">
        <f t="shared" si="1"/>
        <v>#DIV/0!</v>
      </c>
    </row>
    <row r="120" spans="1:5" x14ac:dyDescent="0.25">
      <c r="A120" s="90">
        <v>4221</v>
      </c>
      <c r="B120" s="91" t="s">
        <v>129</v>
      </c>
      <c r="C120" s="92">
        <v>0</v>
      </c>
      <c r="D120" s="92">
        <v>100</v>
      </c>
      <c r="E120" s="93" t="e">
        <f t="shared" si="1"/>
        <v>#DIV/0!</v>
      </c>
    </row>
    <row r="121" spans="1:5" x14ac:dyDescent="0.25">
      <c r="A121" s="90">
        <v>4224</v>
      </c>
      <c r="B121" s="91" t="s">
        <v>132</v>
      </c>
      <c r="C121" s="92">
        <v>0</v>
      </c>
      <c r="D121" s="92">
        <v>9584.9500000000007</v>
      </c>
      <c r="E121" s="93" t="e">
        <f t="shared" si="1"/>
        <v>#DIV/0!</v>
      </c>
    </row>
    <row r="122" spans="1:5" x14ac:dyDescent="0.25">
      <c r="A122" s="90" t="s">
        <v>202</v>
      </c>
      <c r="B122" s="91" t="s">
        <v>203</v>
      </c>
      <c r="C122" s="92">
        <v>0</v>
      </c>
      <c r="D122" s="92">
        <v>13990</v>
      </c>
      <c r="E122" s="93" t="e">
        <f t="shared" si="1"/>
        <v>#DIV/0!</v>
      </c>
    </row>
    <row r="123" spans="1:5" ht="22.5" x14ac:dyDescent="0.25">
      <c r="A123" s="90">
        <v>4231</v>
      </c>
      <c r="B123" s="91" t="s">
        <v>149</v>
      </c>
      <c r="C123" s="92">
        <v>0</v>
      </c>
      <c r="D123" s="92">
        <v>13990</v>
      </c>
      <c r="E123" s="93" t="e">
        <f t="shared" si="1"/>
        <v>#DIV/0!</v>
      </c>
    </row>
    <row r="124" spans="1:5" x14ac:dyDescent="0.25">
      <c r="A124" s="90" t="s">
        <v>242</v>
      </c>
      <c r="B124" s="91" t="s">
        <v>243</v>
      </c>
      <c r="C124" s="92">
        <v>0</v>
      </c>
      <c r="D124" s="92">
        <v>11036.14</v>
      </c>
      <c r="E124" s="93" t="e">
        <f t="shared" si="1"/>
        <v>#DIV/0!</v>
      </c>
    </row>
    <row r="125" spans="1:5" x14ac:dyDescent="0.25">
      <c r="A125" s="90">
        <v>4262</v>
      </c>
      <c r="B125" s="91" t="s">
        <v>321</v>
      </c>
      <c r="C125" s="92">
        <v>0</v>
      </c>
      <c r="D125" s="92">
        <v>11036.14</v>
      </c>
      <c r="E125" s="93" t="e">
        <f t="shared" si="1"/>
        <v>#DIV/0!</v>
      </c>
    </row>
    <row r="126" spans="1:5" ht="22.5" x14ac:dyDescent="0.25">
      <c r="A126" s="90" t="s">
        <v>206</v>
      </c>
      <c r="B126" s="91" t="s">
        <v>136</v>
      </c>
      <c r="C126" s="92">
        <v>0</v>
      </c>
      <c r="D126" s="92">
        <v>0</v>
      </c>
      <c r="E126" s="93" t="e">
        <f t="shared" si="1"/>
        <v>#DIV/0!</v>
      </c>
    </row>
    <row r="127" spans="1:5" ht="22.5" x14ac:dyDescent="0.25">
      <c r="A127" s="90" t="s">
        <v>207</v>
      </c>
      <c r="B127" s="91" t="s">
        <v>137</v>
      </c>
      <c r="C127" s="92">
        <v>0</v>
      </c>
      <c r="D127" s="92">
        <v>0</v>
      </c>
      <c r="E127" s="93" t="e">
        <f t="shared" si="1"/>
        <v>#DIV/0!</v>
      </c>
    </row>
    <row r="128" spans="1:5" ht="22.5" x14ac:dyDescent="0.25">
      <c r="A128" s="125" t="s">
        <v>244</v>
      </c>
      <c r="B128" s="126" t="s">
        <v>245</v>
      </c>
      <c r="C128" s="127">
        <v>293400</v>
      </c>
      <c r="D128" s="127">
        <v>135075.04</v>
      </c>
      <c r="E128" s="128">
        <f t="shared" si="1"/>
        <v>46.037845944103616</v>
      </c>
    </row>
    <row r="129" spans="1:5" x14ac:dyDescent="0.25">
      <c r="A129" s="114" t="s">
        <v>246</v>
      </c>
      <c r="B129" s="115" t="s">
        <v>247</v>
      </c>
      <c r="C129" s="116">
        <v>264000</v>
      </c>
      <c r="D129" s="116">
        <v>118130.94</v>
      </c>
      <c r="E129" s="117">
        <f t="shared" si="1"/>
        <v>44.746568181818184</v>
      </c>
    </row>
    <row r="130" spans="1:5" ht="22.5" x14ac:dyDescent="0.25">
      <c r="A130" s="129" t="s">
        <v>248</v>
      </c>
      <c r="B130" s="130" t="s">
        <v>249</v>
      </c>
      <c r="C130" s="131">
        <v>264000</v>
      </c>
      <c r="D130" s="131">
        <v>118130.94</v>
      </c>
      <c r="E130" s="132">
        <f t="shared" si="1"/>
        <v>44.746568181818184</v>
      </c>
    </row>
    <row r="131" spans="1:5" x14ac:dyDescent="0.25">
      <c r="A131" s="90" t="s">
        <v>192</v>
      </c>
      <c r="B131" s="91" t="s">
        <v>4</v>
      </c>
      <c r="C131" s="92">
        <v>249996</v>
      </c>
      <c r="D131" s="92">
        <v>111532.07</v>
      </c>
      <c r="E131" s="93">
        <f t="shared" si="1"/>
        <v>44.61354181666907</v>
      </c>
    </row>
    <row r="132" spans="1:5" x14ac:dyDescent="0.25">
      <c r="A132" s="90" t="s">
        <v>220</v>
      </c>
      <c r="B132" s="91" t="s">
        <v>5</v>
      </c>
      <c r="C132" s="92">
        <v>153298</v>
      </c>
      <c r="D132" s="92">
        <v>62104</v>
      </c>
      <c r="E132" s="93">
        <f t="shared" si="1"/>
        <v>40.511944056673933</v>
      </c>
    </row>
    <row r="133" spans="1:5" x14ac:dyDescent="0.25">
      <c r="A133" s="90" t="s">
        <v>221</v>
      </c>
      <c r="B133" s="91" t="s">
        <v>27</v>
      </c>
      <c r="C133" s="92">
        <v>0</v>
      </c>
      <c r="D133" s="92">
        <v>52278</v>
      </c>
      <c r="E133" s="93" t="e">
        <f t="shared" si="1"/>
        <v>#DIV/0!</v>
      </c>
    </row>
    <row r="134" spans="1:5" x14ac:dyDescent="0.25">
      <c r="A134" s="90">
        <v>3111</v>
      </c>
      <c r="B134" s="91" t="s">
        <v>229</v>
      </c>
      <c r="C134" s="92">
        <v>0</v>
      </c>
      <c r="D134" s="92">
        <v>52278</v>
      </c>
      <c r="E134" s="93" t="e">
        <f t="shared" si="1"/>
        <v>#DIV/0!</v>
      </c>
    </row>
    <row r="135" spans="1:5" x14ac:dyDescent="0.25">
      <c r="A135" s="90" t="s">
        <v>230</v>
      </c>
      <c r="B135" s="91" t="s">
        <v>93</v>
      </c>
      <c r="C135" s="92">
        <v>0</v>
      </c>
      <c r="D135" s="92">
        <v>1200</v>
      </c>
      <c r="E135" s="93" t="e">
        <f t="shared" si="1"/>
        <v>#DIV/0!</v>
      </c>
    </row>
    <row r="136" spans="1:5" x14ac:dyDescent="0.25">
      <c r="A136" s="90">
        <v>3121</v>
      </c>
      <c r="B136" s="91" t="s">
        <v>93</v>
      </c>
      <c r="C136" s="92">
        <v>0</v>
      </c>
      <c r="D136" s="92">
        <v>1200</v>
      </c>
      <c r="E136" s="93" t="e">
        <f t="shared" si="1"/>
        <v>#DIV/0!</v>
      </c>
    </row>
    <row r="137" spans="1:5" x14ac:dyDescent="0.25">
      <c r="A137" s="90" t="s">
        <v>222</v>
      </c>
      <c r="B137" s="91" t="s">
        <v>94</v>
      </c>
      <c r="C137" s="92">
        <v>0</v>
      </c>
      <c r="D137" s="92">
        <v>8626</v>
      </c>
      <c r="E137" s="93" t="e">
        <f t="shared" si="1"/>
        <v>#DIV/0!</v>
      </c>
    </row>
    <row r="138" spans="1:5" ht="22.5" x14ac:dyDescent="0.25">
      <c r="A138" s="90">
        <v>3132</v>
      </c>
      <c r="B138" s="91" t="s">
        <v>95</v>
      </c>
      <c r="C138" s="92">
        <v>0</v>
      </c>
      <c r="D138" s="92">
        <v>8626</v>
      </c>
      <c r="E138" s="93" t="e">
        <f t="shared" si="1"/>
        <v>#DIV/0!</v>
      </c>
    </row>
    <row r="139" spans="1:5" x14ac:dyDescent="0.25">
      <c r="A139" s="90" t="s">
        <v>193</v>
      </c>
      <c r="B139" s="91" t="s">
        <v>13</v>
      </c>
      <c r="C139" s="92">
        <v>93798</v>
      </c>
      <c r="D139" s="92">
        <v>48228.07</v>
      </c>
      <c r="E139" s="93">
        <f t="shared" si="1"/>
        <v>51.416949188682061</v>
      </c>
    </row>
    <row r="140" spans="1:5" x14ac:dyDescent="0.25">
      <c r="A140" s="90" t="s">
        <v>223</v>
      </c>
      <c r="B140" s="91" t="s">
        <v>29</v>
      </c>
      <c r="C140" s="92">
        <v>0</v>
      </c>
      <c r="D140" s="92">
        <v>585</v>
      </c>
      <c r="E140" s="93" t="e">
        <f t="shared" ref="E140:E203" si="2">D140/C140*100</f>
        <v>#DIV/0!</v>
      </c>
    </row>
    <row r="141" spans="1:5" ht="22.5" x14ac:dyDescent="0.25">
      <c r="A141" s="90">
        <v>3212</v>
      </c>
      <c r="B141" s="91" t="s">
        <v>322</v>
      </c>
      <c r="C141" s="92">
        <v>0</v>
      </c>
      <c r="D141" s="92">
        <v>400</v>
      </c>
      <c r="E141" s="93" t="e">
        <f t="shared" si="2"/>
        <v>#DIV/0!</v>
      </c>
    </row>
    <row r="142" spans="1:5" ht="22.5" x14ac:dyDescent="0.25">
      <c r="A142" s="90">
        <v>3214</v>
      </c>
      <c r="B142" s="91" t="s">
        <v>98</v>
      </c>
      <c r="C142" s="92">
        <v>0</v>
      </c>
      <c r="D142" s="92">
        <v>185</v>
      </c>
      <c r="E142" s="93" t="e">
        <f t="shared" si="2"/>
        <v>#DIV/0!</v>
      </c>
    </row>
    <row r="143" spans="1:5" x14ac:dyDescent="0.25">
      <c r="A143" s="90" t="s">
        <v>224</v>
      </c>
      <c r="B143" s="91" t="s">
        <v>99</v>
      </c>
      <c r="C143" s="92">
        <v>0</v>
      </c>
      <c r="D143" s="92">
        <v>19082</v>
      </c>
      <c r="E143" s="93" t="e">
        <f t="shared" si="2"/>
        <v>#DIV/0!</v>
      </c>
    </row>
    <row r="144" spans="1:5" ht="22.5" x14ac:dyDescent="0.25">
      <c r="A144" s="90">
        <v>3221</v>
      </c>
      <c r="B144" s="91" t="s">
        <v>309</v>
      </c>
      <c r="C144" s="92">
        <v>0</v>
      </c>
      <c r="D144" s="92">
        <v>646</v>
      </c>
      <c r="E144" s="93" t="e">
        <f t="shared" si="2"/>
        <v>#DIV/0!</v>
      </c>
    </row>
    <row r="145" spans="1:5" x14ac:dyDescent="0.25">
      <c r="A145" s="90">
        <v>3223</v>
      </c>
      <c r="B145" s="91" t="s">
        <v>101</v>
      </c>
      <c r="C145" s="92">
        <v>0</v>
      </c>
      <c r="D145" s="92">
        <v>18436</v>
      </c>
      <c r="E145" s="93" t="e">
        <f t="shared" si="2"/>
        <v>#DIV/0!</v>
      </c>
    </row>
    <row r="146" spans="1:5" x14ac:dyDescent="0.25">
      <c r="A146" s="90" t="s">
        <v>194</v>
      </c>
      <c r="B146" s="91" t="s">
        <v>104</v>
      </c>
      <c r="C146" s="92">
        <v>0</v>
      </c>
      <c r="D146" s="92">
        <v>17573.05</v>
      </c>
      <c r="E146" s="93" t="e">
        <f t="shared" si="2"/>
        <v>#DIV/0!</v>
      </c>
    </row>
    <row r="147" spans="1:5" ht="22.5" x14ac:dyDescent="0.25">
      <c r="A147" s="90">
        <v>3232</v>
      </c>
      <c r="B147" s="91" t="s">
        <v>107</v>
      </c>
      <c r="C147" s="92">
        <v>0</v>
      </c>
      <c r="D147" s="92">
        <v>4408.7700000000004</v>
      </c>
      <c r="E147" s="93" t="e">
        <f t="shared" si="2"/>
        <v>#DIV/0!</v>
      </c>
    </row>
    <row r="148" spans="1:5" x14ac:dyDescent="0.25">
      <c r="A148" s="90">
        <v>3234</v>
      </c>
      <c r="B148" s="91" t="s">
        <v>108</v>
      </c>
      <c r="C148" s="92">
        <v>0</v>
      </c>
      <c r="D148" s="92">
        <v>4158</v>
      </c>
      <c r="E148" s="93" t="e">
        <f t="shared" si="2"/>
        <v>#DIV/0!</v>
      </c>
    </row>
    <row r="149" spans="1:5" x14ac:dyDescent="0.25">
      <c r="A149" s="90">
        <v>3236</v>
      </c>
      <c r="B149" s="91" t="s">
        <v>110</v>
      </c>
      <c r="C149" s="92">
        <v>0</v>
      </c>
      <c r="D149" s="92">
        <v>1000</v>
      </c>
      <c r="E149" s="93" t="e">
        <f t="shared" si="2"/>
        <v>#DIV/0!</v>
      </c>
    </row>
    <row r="150" spans="1:5" x14ac:dyDescent="0.25">
      <c r="A150" s="90">
        <v>3237</v>
      </c>
      <c r="B150" s="91" t="s">
        <v>315</v>
      </c>
      <c r="C150" s="92">
        <v>0</v>
      </c>
      <c r="D150" s="92">
        <v>7329</v>
      </c>
      <c r="E150" s="93" t="e">
        <f t="shared" si="2"/>
        <v>#DIV/0!</v>
      </c>
    </row>
    <row r="151" spans="1:5" x14ac:dyDescent="0.25">
      <c r="A151" s="90">
        <v>3238</v>
      </c>
      <c r="B151" s="91" t="s">
        <v>112</v>
      </c>
      <c r="C151" s="92">
        <v>0</v>
      </c>
      <c r="D151" s="92">
        <v>677.28</v>
      </c>
      <c r="E151" s="93" t="e">
        <f t="shared" si="2"/>
        <v>#DIV/0!</v>
      </c>
    </row>
    <row r="152" spans="1:5" ht="33.75" x14ac:dyDescent="0.25">
      <c r="A152" s="90" t="s">
        <v>316</v>
      </c>
      <c r="B152" s="91" t="s">
        <v>317</v>
      </c>
      <c r="C152" s="92">
        <v>0</v>
      </c>
      <c r="D152" s="92">
        <v>5016.95</v>
      </c>
      <c r="E152" s="93" t="e">
        <f t="shared" si="2"/>
        <v>#DIV/0!</v>
      </c>
    </row>
    <row r="153" spans="1:5" ht="22.5" x14ac:dyDescent="0.25">
      <c r="A153" s="90">
        <v>3251</v>
      </c>
      <c r="B153" s="91" t="s">
        <v>318</v>
      </c>
      <c r="C153" s="92">
        <v>0</v>
      </c>
      <c r="D153" s="92">
        <v>5016.95</v>
      </c>
      <c r="E153" s="93" t="e">
        <f t="shared" si="2"/>
        <v>#DIV/0!</v>
      </c>
    </row>
    <row r="154" spans="1:5" ht="22.5" x14ac:dyDescent="0.25">
      <c r="A154" s="90" t="s">
        <v>231</v>
      </c>
      <c r="B154" s="91" t="s">
        <v>114</v>
      </c>
      <c r="C154" s="92">
        <v>0</v>
      </c>
      <c r="D154" s="92">
        <v>5971.07</v>
      </c>
      <c r="E154" s="93" t="e">
        <f t="shared" si="2"/>
        <v>#DIV/0!</v>
      </c>
    </row>
    <row r="155" spans="1:5" ht="33.75" x14ac:dyDescent="0.25">
      <c r="A155" s="90">
        <v>3291</v>
      </c>
      <c r="B155" s="91" t="s">
        <v>319</v>
      </c>
      <c r="C155" s="92">
        <v>0</v>
      </c>
      <c r="D155" s="92">
        <v>5132.5600000000004</v>
      </c>
      <c r="E155" s="93" t="e">
        <f t="shared" si="2"/>
        <v>#DIV/0!</v>
      </c>
    </row>
    <row r="156" spans="1:5" x14ac:dyDescent="0.25">
      <c r="A156" s="90">
        <v>3292</v>
      </c>
      <c r="B156" s="91" t="s">
        <v>116</v>
      </c>
      <c r="C156" s="92">
        <v>0</v>
      </c>
      <c r="D156" s="92">
        <v>410</v>
      </c>
      <c r="E156" s="93" t="e">
        <f t="shared" si="2"/>
        <v>#DIV/0!</v>
      </c>
    </row>
    <row r="157" spans="1:5" ht="22.5" x14ac:dyDescent="0.25">
      <c r="A157" s="90">
        <v>3299</v>
      </c>
      <c r="B157" s="91" t="s">
        <v>114</v>
      </c>
      <c r="C157" s="92">
        <v>0</v>
      </c>
      <c r="D157" s="92">
        <v>428.51</v>
      </c>
      <c r="E157" s="93" t="e">
        <f t="shared" si="2"/>
        <v>#DIV/0!</v>
      </c>
    </row>
    <row r="158" spans="1:5" x14ac:dyDescent="0.25">
      <c r="A158" s="90" t="s">
        <v>232</v>
      </c>
      <c r="B158" s="91" t="s">
        <v>124</v>
      </c>
      <c r="C158" s="92">
        <v>0</v>
      </c>
      <c r="D158" s="92">
        <v>0</v>
      </c>
      <c r="E158" s="93" t="e">
        <f t="shared" si="2"/>
        <v>#DIV/0!</v>
      </c>
    </row>
    <row r="159" spans="1:5" x14ac:dyDescent="0.25">
      <c r="A159" s="90" t="s">
        <v>233</v>
      </c>
      <c r="B159" s="91" t="s">
        <v>121</v>
      </c>
      <c r="C159" s="92">
        <v>0</v>
      </c>
      <c r="D159" s="92">
        <v>0</v>
      </c>
      <c r="E159" s="93" t="e">
        <f t="shared" si="2"/>
        <v>#DIV/0!</v>
      </c>
    </row>
    <row r="160" spans="1:5" ht="22.5" x14ac:dyDescent="0.25">
      <c r="A160" s="90" t="s">
        <v>250</v>
      </c>
      <c r="B160" s="91" t="s">
        <v>251</v>
      </c>
      <c r="C160" s="92">
        <v>0</v>
      </c>
      <c r="D160" s="92">
        <v>0</v>
      </c>
      <c r="E160" s="93" t="e">
        <f t="shared" si="2"/>
        <v>#DIV/0!</v>
      </c>
    </row>
    <row r="161" spans="1:5" ht="22.5" x14ac:dyDescent="0.25">
      <c r="A161" s="90" t="s">
        <v>252</v>
      </c>
      <c r="B161" s="91" t="s">
        <v>253</v>
      </c>
      <c r="C161" s="92">
        <v>0</v>
      </c>
      <c r="D161" s="92">
        <v>0</v>
      </c>
      <c r="E161" s="93" t="e">
        <f t="shared" si="2"/>
        <v>#DIV/0!</v>
      </c>
    </row>
    <row r="162" spans="1:5" ht="33.75" x14ac:dyDescent="0.25">
      <c r="A162" s="90" t="s">
        <v>234</v>
      </c>
      <c r="B162" s="91" t="s">
        <v>235</v>
      </c>
      <c r="C162" s="92">
        <v>2400</v>
      </c>
      <c r="D162" s="92">
        <v>1200</v>
      </c>
      <c r="E162" s="93">
        <f t="shared" si="2"/>
        <v>50</v>
      </c>
    </row>
    <row r="163" spans="1:5" ht="22.5" x14ac:dyDescent="0.25">
      <c r="A163" s="90" t="s">
        <v>236</v>
      </c>
      <c r="B163" s="91" t="s">
        <v>237</v>
      </c>
      <c r="C163" s="92">
        <v>0</v>
      </c>
      <c r="D163" s="92">
        <v>1200</v>
      </c>
      <c r="E163" s="93" t="e">
        <f t="shared" si="2"/>
        <v>#DIV/0!</v>
      </c>
    </row>
    <row r="164" spans="1:5" ht="22.5" x14ac:dyDescent="0.25">
      <c r="A164" s="90">
        <v>3721</v>
      </c>
      <c r="B164" s="91" t="s">
        <v>323</v>
      </c>
      <c r="C164" s="92">
        <v>0</v>
      </c>
      <c r="D164" s="92">
        <v>1200</v>
      </c>
      <c r="E164" s="93" t="e">
        <f t="shared" si="2"/>
        <v>#DIV/0!</v>
      </c>
    </row>
    <row r="165" spans="1:5" ht="22.5" x14ac:dyDescent="0.25">
      <c r="A165" s="90" t="s">
        <v>238</v>
      </c>
      <c r="B165" s="91" t="s">
        <v>320</v>
      </c>
      <c r="C165" s="92">
        <v>500</v>
      </c>
      <c r="D165" s="92">
        <v>0</v>
      </c>
      <c r="E165" s="93">
        <f t="shared" si="2"/>
        <v>0</v>
      </c>
    </row>
    <row r="166" spans="1:5" x14ac:dyDescent="0.25">
      <c r="A166" s="90" t="s">
        <v>254</v>
      </c>
      <c r="B166" s="91" t="s">
        <v>85</v>
      </c>
      <c r="C166" s="92">
        <v>0</v>
      </c>
      <c r="D166" s="92">
        <v>0</v>
      </c>
      <c r="E166" s="93" t="e">
        <f t="shared" si="2"/>
        <v>#DIV/0!</v>
      </c>
    </row>
    <row r="167" spans="1:5" ht="22.5" x14ac:dyDescent="0.25">
      <c r="A167" s="90" t="s">
        <v>198</v>
      </c>
      <c r="B167" s="91" t="s">
        <v>6</v>
      </c>
      <c r="C167" s="92">
        <v>14004</v>
      </c>
      <c r="D167" s="92">
        <v>6598.87</v>
      </c>
      <c r="E167" s="93">
        <f t="shared" si="2"/>
        <v>47.121322479291628</v>
      </c>
    </row>
    <row r="168" spans="1:5" ht="22.5" x14ac:dyDescent="0.25">
      <c r="A168" s="90" t="s">
        <v>199</v>
      </c>
      <c r="B168" s="91" t="s">
        <v>200</v>
      </c>
      <c r="C168" s="92">
        <v>14004</v>
      </c>
      <c r="D168" s="92">
        <v>5923.62</v>
      </c>
      <c r="E168" s="93">
        <f t="shared" si="2"/>
        <v>42.299485861182518</v>
      </c>
    </row>
    <row r="169" spans="1:5" x14ac:dyDescent="0.25">
      <c r="A169" s="90" t="s">
        <v>241</v>
      </c>
      <c r="B169" s="91" t="s">
        <v>127</v>
      </c>
      <c r="C169" s="92">
        <v>0</v>
      </c>
      <c r="D169" s="92">
        <v>0</v>
      </c>
      <c r="E169" s="93" t="e">
        <f t="shared" si="2"/>
        <v>#DIV/0!</v>
      </c>
    </row>
    <row r="170" spans="1:5" x14ac:dyDescent="0.25">
      <c r="A170" s="90" t="s">
        <v>201</v>
      </c>
      <c r="B170" s="91" t="s">
        <v>128</v>
      </c>
      <c r="C170" s="92">
        <v>0</v>
      </c>
      <c r="D170" s="92">
        <v>5923.62</v>
      </c>
      <c r="E170" s="93" t="e">
        <f t="shared" si="2"/>
        <v>#DIV/0!</v>
      </c>
    </row>
    <row r="171" spans="1:5" x14ac:dyDescent="0.25">
      <c r="A171" s="90">
        <v>4221</v>
      </c>
      <c r="B171" s="91" t="s">
        <v>129</v>
      </c>
      <c r="C171" s="92">
        <v>0</v>
      </c>
      <c r="D171" s="92">
        <v>5308.62</v>
      </c>
      <c r="E171" s="93" t="e">
        <f t="shared" si="2"/>
        <v>#DIV/0!</v>
      </c>
    </row>
    <row r="172" spans="1:5" x14ac:dyDescent="0.25">
      <c r="A172" s="90">
        <v>4224</v>
      </c>
      <c r="B172" s="91" t="s">
        <v>132</v>
      </c>
      <c r="C172" s="92">
        <v>0</v>
      </c>
      <c r="D172" s="92">
        <v>615</v>
      </c>
      <c r="E172" s="93" t="e">
        <f t="shared" si="2"/>
        <v>#DIV/0!</v>
      </c>
    </row>
    <row r="173" spans="1:5" x14ac:dyDescent="0.25">
      <c r="A173" s="90" t="s">
        <v>202</v>
      </c>
      <c r="B173" s="91" t="s">
        <v>203</v>
      </c>
      <c r="C173" s="92">
        <v>0</v>
      </c>
      <c r="D173" s="92">
        <v>0</v>
      </c>
      <c r="E173" s="93" t="e">
        <f t="shared" si="2"/>
        <v>#DIV/0!</v>
      </c>
    </row>
    <row r="174" spans="1:5" ht="22.5" x14ac:dyDescent="0.25">
      <c r="A174" s="90" t="s">
        <v>206</v>
      </c>
      <c r="B174" s="91" t="s">
        <v>136</v>
      </c>
      <c r="C174" s="92">
        <v>0</v>
      </c>
      <c r="D174" s="92">
        <v>675.25</v>
      </c>
      <c r="E174" s="93" t="e">
        <f t="shared" si="2"/>
        <v>#DIV/0!</v>
      </c>
    </row>
    <row r="175" spans="1:5" ht="22.5" x14ac:dyDescent="0.25">
      <c r="A175" s="90" t="s">
        <v>207</v>
      </c>
      <c r="B175" s="91" t="s">
        <v>137</v>
      </c>
      <c r="C175" s="92">
        <v>0</v>
      </c>
      <c r="D175" s="92">
        <v>675.25</v>
      </c>
      <c r="E175" s="93" t="e">
        <f t="shared" si="2"/>
        <v>#DIV/0!</v>
      </c>
    </row>
    <row r="176" spans="1:5" ht="22.5" x14ac:dyDescent="0.25">
      <c r="A176" s="90">
        <v>4511</v>
      </c>
      <c r="B176" s="91" t="s">
        <v>137</v>
      </c>
      <c r="C176" s="92">
        <v>0</v>
      </c>
      <c r="D176" s="92">
        <v>675.25</v>
      </c>
      <c r="E176" s="93" t="e">
        <f t="shared" si="2"/>
        <v>#DIV/0!</v>
      </c>
    </row>
    <row r="177" spans="1:5" ht="22.5" x14ac:dyDescent="0.25">
      <c r="A177" s="90" t="s">
        <v>255</v>
      </c>
      <c r="B177" s="91" t="s">
        <v>11</v>
      </c>
      <c r="C177" s="92">
        <v>0</v>
      </c>
      <c r="D177" s="92">
        <v>0</v>
      </c>
      <c r="E177" s="93" t="e">
        <f t="shared" si="2"/>
        <v>#DIV/0!</v>
      </c>
    </row>
    <row r="178" spans="1:5" ht="22.5" x14ac:dyDescent="0.25">
      <c r="A178" s="90" t="s">
        <v>256</v>
      </c>
      <c r="B178" s="91" t="s">
        <v>15</v>
      </c>
      <c r="C178" s="92">
        <v>0</v>
      </c>
      <c r="D178" s="92">
        <v>0</v>
      </c>
      <c r="E178" s="93" t="e">
        <f t="shared" si="2"/>
        <v>#DIV/0!</v>
      </c>
    </row>
    <row r="179" spans="1:5" ht="33.75" x14ac:dyDescent="0.25">
      <c r="A179" s="90" t="s">
        <v>257</v>
      </c>
      <c r="B179" s="91" t="s">
        <v>258</v>
      </c>
      <c r="C179" s="92">
        <v>0</v>
      </c>
      <c r="D179" s="92">
        <v>0</v>
      </c>
      <c r="E179" s="93" t="e">
        <f t="shared" si="2"/>
        <v>#DIV/0!</v>
      </c>
    </row>
    <row r="180" spans="1:5" x14ac:dyDescent="0.25">
      <c r="A180" s="114" t="s">
        <v>188</v>
      </c>
      <c r="B180" s="115" t="s">
        <v>189</v>
      </c>
      <c r="C180" s="116">
        <v>0</v>
      </c>
      <c r="D180" s="116">
        <v>0</v>
      </c>
      <c r="E180" s="117" t="e">
        <f t="shared" si="2"/>
        <v>#DIV/0!</v>
      </c>
    </row>
    <row r="181" spans="1:5" ht="22.5" x14ac:dyDescent="0.25">
      <c r="A181" s="129" t="s">
        <v>227</v>
      </c>
      <c r="B181" s="130" t="s">
        <v>228</v>
      </c>
      <c r="C181" s="131">
        <v>0</v>
      </c>
      <c r="D181" s="131">
        <v>0</v>
      </c>
      <c r="E181" s="132" t="e">
        <f t="shared" si="2"/>
        <v>#DIV/0!</v>
      </c>
    </row>
    <row r="182" spans="1:5" x14ac:dyDescent="0.25">
      <c r="A182" s="90" t="s">
        <v>192</v>
      </c>
      <c r="B182" s="91" t="s">
        <v>4</v>
      </c>
      <c r="C182" s="92">
        <v>0</v>
      </c>
      <c r="D182" s="92">
        <v>0</v>
      </c>
      <c r="E182" s="93" t="e">
        <f t="shared" si="2"/>
        <v>#DIV/0!</v>
      </c>
    </row>
    <row r="183" spans="1:5" x14ac:dyDescent="0.25">
      <c r="A183" s="90" t="s">
        <v>193</v>
      </c>
      <c r="B183" s="91" t="s">
        <v>13</v>
      </c>
      <c r="C183" s="92">
        <v>0</v>
      </c>
      <c r="D183" s="92">
        <v>0</v>
      </c>
      <c r="E183" s="93" t="e">
        <f t="shared" si="2"/>
        <v>#DIV/0!</v>
      </c>
    </row>
    <row r="184" spans="1:5" x14ac:dyDescent="0.25">
      <c r="A184" s="90" t="s">
        <v>224</v>
      </c>
      <c r="B184" s="91" t="s">
        <v>99</v>
      </c>
      <c r="C184" s="92">
        <v>0</v>
      </c>
      <c r="D184" s="92">
        <v>0</v>
      </c>
      <c r="E184" s="93" t="e">
        <f t="shared" si="2"/>
        <v>#DIV/0!</v>
      </c>
    </row>
    <row r="185" spans="1:5" x14ac:dyDescent="0.25">
      <c r="A185" s="114" t="s">
        <v>259</v>
      </c>
      <c r="B185" s="115" t="s">
        <v>260</v>
      </c>
      <c r="C185" s="116">
        <v>26400</v>
      </c>
      <c r="D185" s="116">
        <v>16372.1</v>
      </c>
      <c r="E185" s="117">
        <f t="shared" si="2"/>
        <v>62.01553030303031</v>
      </c>
    </row>
    <row r="186" spans="1:5" x14ac:dyDescent="0.25">
      <c r="A186" s="129" t="s">
        <v>261</v>
      </c>
      <c r="B186" s="130" t="s">
        <v>262</v>
      </c>
      <c r="C186" s="131">
        <v>26400</v>
      </c>
      <c r="D186" s="131">
        <v>16372.1</v>
      </c>
      <c r="E186" s="132">
        <f t="shared" si="2"/>
        <v>62.01553030303031</v>
      </c>
    </row>
    <row r="187" spans="1:5" x14ac:dyDescent="0.25">
      <c r="A187" s="90" t="s">
        <v>192</v>
      </c>
      <c r="B187" s="91" t="s">
        <v>4</v>
      </c>
      <c r="C187" s="92">
        <v>14900</v>
      </c>
      <c r="D187" s="92">
        <v>9984.39</v>
      </c>
      <c r="E187" s="93">
        <f t="shared" si="2"/>
        <v>67.009328859060403</v>
      </c>
    </row>
    <row r="188" spans="1:5" x14ac:dyDescent="0.25">
      <c r="A188" s="90" t="s">
        <v>220</v>
      </c>
      <c r="B188" s="91" t="s">
        <v>5</v>
      </c>
      <c r="C188" s="92">
        <v>3443</v>
      </c>
      <c r="D188" s="92">
        <v>2836.89</v>
      </c>
      <c r="E188" s="93">
        <f t="shared" si="2"/>
        <v>82.395875689805393</v>
      </c>
    </row>
    <row r="189" spans="1:5" x14ac:dyDescent="0.25">
      <c r="A189" s="90" t="s">
        <v>221</v>
      </c>
      <c r="B189" s="91" t="s">
        <v>27</v>
      </c>
      <c r="C189" s="92">
        <v>0</v>
      </c>
      <c r="D189" s="92">
        <v>2435.1</v>
      </c>
      <c r="E189" s="93" t="e">
        <f t="shared" si="2"/>
        <v>#DIV/0!</v>
      </c>
    </row>
    <row r="190" spans="1:5" x14ac:dyDescent="0.25">
      <c r="A190" s="90">
        <v>3111</v>
      </c>
      <c r="B190" s="91" t="s">
        <v>28</v>
      </c>
      <c r="C190" s="92">
        <v>0</v>
      </c>
      <c r="D190" s="92">
        <v>2435.1</v>
      </c>
      <c r="E190" s="93" t="e">
        <f t="shared" si="2"/>
        <v>#DIV/0!</v>
      </c>
    </row>
    <row r="191" spans="1:5" x14ac:dyDescent="0.25">
      <c r="A191" s="90" t="s">
        <v>222</v>
      </c>
      <c r="B191" s="91" t="s">
        <v>94</v>
      </c>
      <c r="C191" s="92">
        <v>0</v>
      </c>
      <c r="D191" s="92">
        <v>401.79</v>
      </c>
      <c r="E191" s="93" t="e">
        <f t="shared" si="2"/>
        <v>#DIV/0!</v>
      </c>
    </row>
    <row r="192" spans="1:5" ht="22.5" x14ac:dyDescent="0.25">
      <c r="A192" s="90">
        <v>3132</v>
      </c>
      <c r="B192" s="91" t="s">
        <v>95</v>
      </c>
      <c r="C192" s="92">
        <v>0</v>
      </c>
      <c r="D192" s="92">
        <v>401.79</v>
      </c>
      <c r="E192" s="93" t="e">
        <f t="shared" si="2"/>
        <v>#DIV/0!</v>
      </c>
    </row>
    <row r="193" spans="1:5" x14ac:dyDescent="0.25">
      <c r="A193" s="90" t="s">
        <v>193</v>
      </c>
      <c r="B193" s="91" t="s">
        <v>13</v>
      </c>
      <c r="C193" s="92">
        <v>11457</v>
      </c>
      <c r="D193" s="92">
        <v>7147.5</v>
      </c>
      <c r="E193" s="93">
        <f t="shared" si="2"/>
        <v>62.385441214977746</v>
      </c>
    </row>
    <row r="194" spans="1:5" x14ac:dyDescent="0.25">
      <c r="A194" s="90" t="s">
        <v>223</v>
      </c>
      <c r="B194" s="91" t="s">
        <v>29</v>
      </c>
      <c r="C194" s="92">
        <v>0</v>
      </c>
      <c r="D194" s="92">
        <v>0</v>
      </c>
      <c r="E194" s="93" t="e">
        <f t="shared" si="2"/>
        <v>#DIV/0!</v>
      </c>
    </row>
    <row r="195" spans="1:5" x14ac:dyDescent="0.25">
      <c r="A195" s="90" t="s">
        <v>224</v>
      </c>
      <c r="B195" s="91" t="s">
        <v>99</v>
      </c>
      <c r="C195" s="92">
        <v>0</v>
      </c>
      <c r="D195" s="92">
        <v>0</v>
      </c>
      <c r="E195" s="93" t="e">
        <f t="shared" si="2"/>
        <v>#DIV/0!</v>
      </c>
    </row>
    <row r="196" spans="1:5" x14ac:dyDescent="0.25">
      <c r="A196" s="90" t="s">
        <v>194</v>
      </c>
      <c r="B196" s="91" t="s">
        <v>104</v>
      </c>
      <c r="C196" s="92">
        <v>0</v>
      </c>
      <c r="D196" s="92">
        <v>7147.5</v>
      </c>
      <c r="E196" s="93" t="e">
        <f t="shared" si="2"/>
        <v>#DIV/0!</v>
      </c>
    </row>
    <row r="197" spans="1:5" ht="22.5" x14ac:dyDescent="0.25">
      <c r="A197" s="90">
        <v>3231</v>
      </c>
      <c r="B197" s="91" t="s">
        <v>314</v>
      </c>
      <c r="C197" s="92">
        <v>0</v>
      </c>
      <c r="D197" s="92">
        <v>55.56</v>
      </c>
      <c r="E197" s="93" t="e">
        <f t="shared" si="2"/>
        <v>#DIV/0!</v>
      </c>
    </row>
    <row r="198" spans="1:5" x14ac:dyDescent="0.25">
      <c r="A198" s="90">
        <v>3237</v>
      </c>
      <c r="B198" s="91" t="s">
        <v>315</v>
      </c>
      <c r="C198" s="92">
        <v>0</v>
      </c>
      <c r="D198" s="92">
        <v>7091.94</v>
      </c>
      <c r="E198" s="93" t="e">
        <f t="shared" si="2"/>
        <v>#DIV/0!</v>
      </c>
    </row>
    <row r="199" spans="1:5" ht="22.5" x14ac:dyDescent="0.25">
      <c r="A199" s="90" t="s">
        <v>198</v>
      </c>
      <c r="B199" s="91" t="s">
        <v>6</v>
      </c>
      <c r="C199" s="92">
        <v>11500</v>
      </c>
      <c r="D199" s="92">
        <v>6387.71</v>
      </c>
      <c r="E199" s="93">
        <f t="shared" si="2"/>
        <v>55.545304347826082</v>
      </c>
    </row>
    <row r="200" spans="1:5" ht="22.5" x14ac:dyDescent="0.25">
      <c r="A200" s="90" t="s">
        <v>199</v>
      </c>
      <c r="B200" s="91" t="s">
        <v>200</v>
      </c>
      <c r="C200" s="92">
        <v>11500</v>
      </c>
      <c r="D200" s="92">
        <v>6387.71</v>
      </c>
      <c r="E200" s="93">
        <f t="shared" si="2"/>
        <v>55.545304347826082</v>
      </c>
    </row>
    <row r="201" spans="1:5" x14ac:dyDescent="0.25">
      <c r="A201" s="90" t="s">
        <v>201</v>
      </c>
      <c r="B201" s="91" t="s">
        <v>128</v>
      </c>
      <c r="C201" s="92">
        <v>0</v>
      </c>
      <c r="D201" s="92">
        <v>6387.71</v>
      </c>
      <c r="E201" s="93" t="e">
        <f t="shared" si="2"/>
        <v>#DIV/0!</v>
      </c>
    </row>
    <row r="202" spans="1:5" x14ac:dyDescent="0.25">
      <c r="A202" s="90">
        <v>4224</v>
      </c>
      <c r="B202" s="91" t="s">
        <v>132</v>
      </c>
      <c r="C202" s="92">
        <v>0</v>
      </c>
      <c r="D202" s="92">
        <v>6387.71</v>
      </c>
      <c r="E202" s="93" t="e">
        <f t="shared" si="2"/>
        <v>#DIV/0!</v>
      </c>
    </row>
    <row r="203" spans="1:5" ht="22.5" x14ac:dyDescent="0.25">
      <c r="A203" s="114" t="s">
        <v>263</v>
      </c>
      <c r="B203" s="115" t="s">
        <v>3</v>
      </c>
      <c r="C203" s="116">
        <v>3000</v>
      </c>
      <c r="D203" s="116">
        <v>572</v>
      </c>
      <c r="E203" s="117">
        <f t="shared" si="2"/>
        <v>19.066666666666666</v>
      </c>
    </row>
    <row r="204" spans="1:5" ht="22.5" x14ac:dyDescent="0.25">
      <c r="A204" s="129" t="s">
        <v>264</v>
      </c>
      <c r="B204" s="130" t="s">
        <v>265</v>
      </c>
      <c r="C204" s="131">
        <v>3000</v>
      </c>
      <c r="D204" s="131">
        <v>572</v>
      </c>
      <c r="E204" s="132">
        <f t="shared" ref="E204:E271" si="3">D204/C204*100</f>
        <v>19.066666666666666</v>
      </c>
    </row>
    <row r="205" spans="1:5" ht="22.5" x14ac:dyDescent="0.25">
      <c r="A205" s="90" t="s">
        <v>198</v>
      </c>
      <c r="B205" s="91" t="s">
        <v>6</v>
      </c>
      <c r="C205" s="92">
        <v>3000</v>
      </c>
      <c r="D205" s="92">
        <v>572</v>
      </c>
      <c r="E205" s="93">
        <f t="shared" si="3"/>
        <v>19.066666666666666</v>
      </c>
    </row>
    <row r="206" spans="1:5" ht="22.5" x14ac:dyDescent="0.25">
      <c r="A206" s="90" t="s">
        <v>199</v>
      </c>
      <c r="B206" s="91" t="s">
        <v>200</v>
      </c>
      <c r="C206" s="92">
        <v>3000</v>
      </c>
      <c r="D206" s="92">
        <v>572</v>
      </c>
      <c r="E206" s="93">
        <f t="shared" si="3"/>
        <v>19.066666666666666</v>
      </c>
    </row>
    <row r="207" spans="1:5" x14ac:dyDescent="0.25">
      <c r="A207" s="90" t="s">
        <v>241</v>
      </c>
      <c r="B207" s="91" t="s">
        <v>127</v>
      </c>
      <c r="C207" s="92">
        <v>0</v>
      </c>
      <c r="D207" s="92">
        <v>0</v>
      </c>
      <c r="E207" s="93" t="e">
        <f t="shared" si="3"/>
        <v>#DIV/0!</v>
      </c>
    </row>
    <row r="208" spans="1:5" x14ac:dyDescent="0.25">
      <c r="A208" s="90" t="s">
        <v>201</v>
      </c>
      <c r="B208" s="91" t="s">
        <v>128</v>
      </c>
      <c r="C208" s="92">
        <v>0</v>
      </c>
      <c r="D208" s="92">
        <v>572</v>
      </c>
      <c r="E208" s="93" t="e">
        <f t="shared" si="3"/>
        <v>#DIV/0!</v>
      </c>
    </row>
    <row r="209" spans="1:5" x14ac:dyDescent="0.25">
      <c r="A209" s="90">
        <v>4221</v>
      </c>
      <c r="B209" s="91" t="s">
        <v>212</v>
      </c>
      <c r="C209" s="92">
        <v>0</v>
      </c>
      <c r="D209" s="92">
        <v>572</v>
      </c>
      <c r="E209" s="93" t="e">
        <f t="shared" si="3"/>
        <v>#DIV/0!</v>
      </c>
    </row>
    <row r="210" spans="1:5" ht="33.75" x14ac:dyDescent="0.25">
      <c r="A210" s="125" t="s">
        <v>266</v>
      </c>
      <c r="B210" s="126" t="s">
        <v>267</v>
      </c>
      <c r="C210" s="127">
        <v>245333</v>
      </c>
      <c r="D210" s="127">
        <v>109058.62</v>
      </c>
      <c r="E210" s="128">
        <f t="shared" si="3"/>
        <v>44.453302246334573</v>
      </c>
    </row>
    <row r="211" spans="1:5" x14ac:dyDescent="0.25">
      <c r="A211" s="114" t="s">
        <v>268</v>
      </c>
      <c r="B211" s="115" t="s">
        <v>269</v>
      </c>
      <c r="C211" s="116">
        <v>60354</v>
      </c>
      <c r="D211" s="116">
        <v>109058.62</v>
      </c>
      <c r="E211" s="117">
        <f t="shared" si="3"/>
        <v>180.69824700931173</v>
      </c>
    </row>
    <row r="212" spans="1:5" ht="22.5" x14ac:dyDescent="0.25">
      <c r="A212" s="129" t="s">
        <v>270</v>
      </c>
      <c r="B212" s="130" t="s">
        <v>271</v>
      </c>
      <c r="C212" s="131">
        <v>60354</v>
      </c>
      <c r="D212" s="131">
        <v>13402.92</v>
      </c>
      <c r="E212" s="132">
        <f t="shared" si="3"/>
        <v>22.20717765185406</v>
      </c>
    </row>
    <row r="213" spans="1:5" x14ac:dyDescent="0.25">
      <c r="A213" s="90" t="s">
        <v>192</v>
      </c>
      <c r="B213" s="91" t="s">
        <v>4</v>
      </c>
      <c r="C213" s="92">
        <v>39354</v>
      </c>
      <c r="D213" s="92">
        <v>13402.92</v>
      </c>
      <c r="E213" s="93">
        <f t="shared" si="3"/>
        <v>34.057325811861567</v>
      </c>
    </row>
    <row r="214" spans="1:5" x14ac:dyDescent="0.25">
      <c r="A214" s="90" t="s">
        <v>220</v>
      </c>
      <c r="B214" s="91" t="s">
        <v>5</v>
      </c>
      <c r="C214" s="92">
        <v>6654</v>
      </c>
      <c r="D214" s="92">
        <v>4000</v>
      </c>
      <c r="E214" s="93">
        <f t="shared" si="3"/>
        <v>60.114217012323415</v>
      </c>
    </row>
    <row r="215" spans="1:5" x14ac:dyDescent="0.25">
      <c r="A215" s="90" t="s">
        <v>221</v>
      </c>
      <c r="B215" s="91" t="s">
        <v>27</v>
      </c>
      <c r="C215" s="92">
        <v>0</v>
      </c>
      <c r="D215" s="92">
        <v>3433.48</v>
      </c>
      <c r="E215" s="93" t="e">
        <f t="shared" si="3"/>
        <v>#DIV/0!</v>
      </c>
    </row>
    <row r="216" spans="1:5" x14ac:dyDescent="0.25">
      <c r="A216" s="90">
        <v>3111</v>
      </c>
      <c r="B216" s="91" t="s">
        <v>28</v>
      </c>
      <c r="C216" s="92">
        <v>0</v>
      </c>
      <c r="D216" s="92">
        <v>3433.48</v>
      </c>
      <c r="E216" s="93" t="e">
        <f t="shared" si="3"/>
        <v>#DIV/0!</v>
      </c>
    </row>
    <row r="217" spans="1:5" x14ac:dyDescent="0.25">
      <c r="A217" s="90" t="s">
        <v>222</v>
      </c>
      <c r="B217" s="91" t="s">
        <v>94</v>
      </c>
      <c r="C217" s="92">
        <v>0</v>
      </c>
      <c r="D217" s="92">
        <v>566.52</v>
      </c>
      <c r="E217" s="93" t="e">
        <f t="shared" si="3"/>
        <v>#DIV/0!</v>
      </c>
    </row>
    <row r="218" spans="1:5" ht="22.5" x14ac:dyDescent="0.25">
      <c r="A218" s="90">
        <v>3132</v>
      </c>
      <c r="B218" s="91" t="s">
        <v>95</v>
      </c>
      <c r="C218" s="92">
        <v>0</v>
      </c>
      <c r="D218" s="92">
        <v>566.52</v>
      </c>
      <c r="E218" s="93" t="e">
        <f t="shared" si="3"/>
        <v>#DIV/0!</v>
      </c>
    </row>
    <row r="219" spans="1:5" x14ac:dyDescent="0.25">
      <c r="A219" s="90" t="s">
        <v>193</v>
      </c>
      <c r="B219" s="91" t="s">
        <v>13</v>
      </c>
      <c r="C219" s="92">
        <v>32700</v>
      </c>
      <c r="D219" s="92">
        <v>9402.92</v>
      </c>
      <c r="E219" s="93">
        <f t="shared" si="3"/>
        <v>28.755107033639142</v>
      </c>
    </row>
    <row r="220" spans="1:5" x14ac:dyDescent="0.25">
      <c r="A220" s="90" t="s">
        <v>223</v>
      </c>
      <c r="B220" s="91" t="s">
        <v>29</v>
      </c>
      <c r="C220" s="92">
        <v>0</v>
      </c>
      <c r="D220" s="92">
        <v>0</v>
      </c>
      <c r="E220" s="93" t="e">
        <f t="shared" si="3"/>
        <v>#DIV/0!</v>
      </c>
    </row>
    <row r="221" spans="1:5" x14ac:dyDescent="0.25">
      <c r="A221" s="90" t="s">
        <v>224</v>
      </c>
      <c r="B221" s="91" t="s">
        <v>99</v>
      </c>
      <c r="C221" s="92">
        <v>0</v>
      </c>
      <c r="D221" s="92">
        <v>0</v>
      </c>
      <c r="E221" s="93" t="e">
        <f t="shared" si="3"/>
        <v>#DIV/0!</v>
      </c>
    </row>
    <row r="222" spans="1:5" x14ac:dyDescent="0.25">
      <c r="A222" s="90" t="s">
        <v>194</v>
      </c>
      <c r="B222" s="91" t="s">
        <v>104</v>
      </c>
      <c r="C222" s="92">
        <v>0</v>
      </c>
      <c r="D222" s="92">
        <v>9402.92</v>
      </c>
      <c r="E222" s="93" t="e">
        <f t="shared" si="3"/>
        <v>#DIV/0!</v>
      </c>
    </row>
    <row r="223" spans="1:5" x14ac:dyDescent="0.25">
      <c r="A223" s="90">
        <v>3235</v>
      </c>
      <c r="B223" s="91" t="s">
        <v>109</v>
      </c>
      <c r="C223" s="92">
        <v>0</v>
      </c>
      <c r="D223" s="92">
        <v>9402.92</v>
      </c>
      <c r="E223" s="93" t="e">
        <f t="shared" si="3"/>
        <v>#DIV/0!</v>
      </c>
    </row>
    <row r="224" spans="1:5" ht="22.5" x14ac:dyDescent="0.25">
      <c r="A224" s="90" t="s">
        <v>198</v>
      </c>
      <c r="B224" s="91" t="s">
        <v>6</v>
      </c>
      <c r="C224" s="92">
        <v>21000</v>
      </c>
      <c r="D224" s="92">
        <v>0</v>
      </c>
      <c r="E224" s="93">
        <f t="shared" si="3"/>
        <v>0</v>
      </c>
    </row>
    <row r="225" spans="1:5" ht="22.5" x14ac:dyDescent="0.25">
      <c r="A225" s="90" t="s">
        <v>199</v>
      </c>
      <c r="B225" s="91" t="s">
        <v>200</v>
      </c>
      <c r="C225" s="92">
        <v>21000</v>
      </c>
      <c r="D225" s="92">
        <v>0</v>
      </c>
      <c r="E225" s="93">
        <f t="shared" si="3"/>
        <v>0</v>
      </c>
    </row>
    <row r="226" spans="1:5" x14ac:dyDescent="0.25">
      <c r="A226" s="90" t="s">
        <v>201</v>
      </c>
      <c r="B226" s="91" t="s">
        <v>128</v>
      </c>
      <c r="C226" s="92">
        <v>0</v>
      </c>
      <c r="D226" s="92">
        <v>0</v>
      </c>
      <c r="E226" s="93" t="e">
        <f t="shared" si="3"/>
        <v>#DIV/0!</v>
      </c>
    </row>
    <row r="227" spans="1:5" x14ac:dyDescent="0.25">
      <c r="A227" s="90" t="s">
        <v>202</v>
      </c>
      <c r="B227" s="91" t="s">
        <v>203</v>
      </c>
      <c r="C227" s="92">
        <v>0</v>
      </c>
      <c r="D227" s="92">
        <v>0</v>
      </c>
      <c r="E227" s="93" t="e">
        <f t="shared" si="3"/>
        <v>#DIV/0!</v>
      </c>
    </row>
    <row r="228" spans="1:5" x14ac:dyDescent="0.25">
      <c r="A228" s="144" t="s">
        <v>272</v>
      </c>
      <c r="B228" s="145" t="s">
        <v>273</v>
      </c>
      <c r="C228" s="146">
        <v>184979</v>
      </c>
      <c r="D228" s="146">
        <v>95655.7</v>
      </c>
      <c r="E228" s="147">
        <f t="shared" si="3"/>
        <v>51.711653755291145</v>
      </c>
    </row>
    <row r="229" spans="1:5" x14ac:dyDescent="0.25">
      <c r="A229" s="90" t="s">
        <v>192</v>
      </c>
      <c r="B229" s="91" t="s">
        <v>4</v>
      </c>
      <c r="C229" s="92">
        <v>184979</v>
      </c>
      <c r="D229" s="92">
        <v>95655.7</v>
      </c>
      <c r="E229" s="93">
        <f t="shared" si="3"/>
        <v>51.711653755291145</v>
      </c>
    </row>
    <row r="230" spans="1:5" x14ac:dyDescent="0.25">
      <c r="A230" s="90" t="s">
        <v>220</v>
      </c>
      <c r="B230" s="91" t="s">
        <v>5</v>
      </c>
      <c r="C230" s="92">
        <v>167418</v>
      </c>
      <c r="D230" s="92">
        <v>93313.84</v>
      </c>
      <c r="E230" s="93">
        <f t="shared" si="3"/>
        <v>55.737041417290854</v>
      </c>
    </row>
    <row r="231" spans="1:5" x14ac:dyDescent="0.25">
      <c r="A231" s="90" t="s">
        <v>221</v>
      </c>
      <c r="B231" s="91" t="s">
        <v>27</v>
      </c>
      <c r="C231" s="92">
        <v>0</v>
      </c>
      <c r="D231" s="92">
        <v>79067.679999999993</v>
      </c>
      <c r="E231" s="93" t="e">
        <f t="shared" si="3"/>
        <v>#DIV/0!</v>
      </c>
    </row>
    <row r="232" spans="1:5" x14ac:dyDescent="0.25">
      <c r="A232" s="90">
        <v>3111</v>
      </c>
      <c r="B232" s="91" t="s">
        <v>28</v>
      </c>
      <c r="C232" s="92">
        <v>0</v>
      </c>
      <c r="D232" s="92">
        <v>79067.679999999993</v>
      </c>
      <c r="E232" s="93" t="e">
        <f t="shared" si="3"/>
        <v>#DIV/0!</v>
      </c>
    </row>
    <row r="233" spans="1:5" x14ac:dyDescent="0.25">
      <c r="A233" s="90" t="s">
        <v>230</v>
      </c>
      <c r="B233" s="91" t="s">
        <v>93</v>
      </c>
      <c r="C233" s="92">
        <v>0</v>
      </c>
      <c r="D233" s="92">
        <v>1200</v>
      </c>
      <c r="E233" s="93" t="e">
        <f t="shared" si="3"/>
        <v>#DIV/0!</v>
      </c>
    </row>
    <row r="234" spans="1:5" x14ac:dyDescent="0.25">
      <c r="A234" s="90">
        <v>3121</v>
      </c>
      <c r="B234" s="91" t="s">
        <v>93</v>
      </c>
      <c r="C234" s="92">
        <v>0</v>
      </c>
      <c r="D234" s="92">
        <v>1200</v>
      </c>
      <c r="E234" s="93" t="e">
        <f t="shared" si="3"/>
        <v>#DIV/0!</v>
      </c>
    </row>
    <row r="235" spans="1:5" x14ac:dyDescent="0.25">
      <c r="A235" s="90" t="s">
        <v>222</v>
      </c>
      <c r="B235" s="91" t="s">
        <v>94</v>
      </c>
      <c r="C235" s="92">
        <v>0</v>
      </c>
      <c r="D235" s="92">
        <v>13046.16</v>
      </c>
      <c r="E235" s="93" t="e">
        <f t="shared" si="3"/>
        <v>#DIV/0!</v>
      </c>
    </row>
    <row r="236" spans="1:5" ht="22.5" x14ac:dyDescent="0.25">
      <c r="A236" s="90">
        <v>3132</v>
      </c>
      <c r="B236" s="91" t="s">
        <v>95</v>
      </c>
      <c r="C236" s="92">
        <v>0</v>
      </c>
      <c r="D236" s="92">
        <v>13046.16</v>
      </c>
      <c r="E236" s="93" t="e">
        <f t="shared" si="3"/>
        <v>#DIV/0!</v>
      </c>
    </row>
    <row r="237" spans="1:5" x14ac:dyDescent="0.25">
      <c r="A237" s="90" t="s">
        <v>193</v>
      </c>
      <c r="B237" s="91" t="s">
        <v>13</v>
      </c>
      <c r="C237" s="92">
        <v>12783</v>
      </c>
      <c r="D237" s="92">
        <v>716.76</v>
      </c>
      <c r="E237" s="93">
        <f t="shared" si="3"/>
        <v>5.6071344754752399</v>
      </c>
    </row>
    <row r="238" spans="1:5" x14ac:dyDescent="0.25">
      <c r="A238" s="90" t="s">
        <v>223</v>
      </c>
      <c r="B238" s="91" t="s">
        <v>29</v>
      </c>
      <c r="C238" s="92">
        <v>0</v>
      </c>
      <c r="D238" s="92">
        <v>716.76</v>
      </c>
      <c r="E238" s="93" t="e">
        <f t="shared" si="3"/>
        <v>#DIV/0!</v>
      </c>
    </row>
    <row r="239" spans="1:5" ht="22.5" x14ac:dyDescent="0.25">
      <c r="A239" s="90">
        <v>3212</v>
      </c>
      <c r="B239" s="91" t="s">
        <v>322</v>
      </c>
      <c r="C239" s="92">
        <v>0</v>
      </c>
      <c r="D239" s="92">
        <v>716.76</v>
      </c>
      <c r="E239" s="93" t="e">
        <f t="shared" si="3"/>
        <v>#DIV/0!</v>
      </c>
    </row>
    <row r="240" spans="1:5" x14ac:dyDescent="0.25">
      <c r="A240" s="90" t="s">
        <v>224</v>
      </c>
      <c r="B240" s="91" t="s">
        <v>99</v>
      </c>
      <c r="C240" s="92">
        <v>0</v>
      </c>
      <c r="D240" s="92">
        <v>0</v>
      </c>
      <c r="E240" s="93" t="e">
        <f t="shared" si="3"/>
        <v>#DIV/0!</v>
      </c>
    </row>
    <row r="241" spans="1:5" x14ac:dyDescent="0.25">
      <c r="A241" s="90" t="s">
        <v>194</v>
      </c>
      <c r="B241" s="91" t="s">
        <v>104</v>
      </c>
      <c r="C241" s="92">
        <v>0</v>
      </c>
      <c r="D241" s="92">
        <v>0</v>
      </c>
      <c r="E241" s="93" t="e">
        <f t="shared" si="3"/>
        <v>#DIV/0!</v>
      </c>
    </row>
    <row r="242" spans="1:5" ht="22.5" x14ac:dyDescent="0.25">
      <c r="A242" s="90" t="s">
        <v>274</v>
      </c>
      <c r="B242" s="91" t="s">
        <v>275</v>
      </c>
      <c r="C242" s="92">
        <v>0</v>
      </c>
      <c r="D242" s="92">
        <v>0</v>
      </c>
      <c r="E242" s="93" t="e">
        <f t="shared" si="3"/>
        <v>#DIV/0!</v>
      </c>
    </row>
    <row r="243" spans="1:5" ht="22.5" x14ac:dyDescent="0.25">
      <c r="A243" s="90" t="s">
        <v>231</v>
      </c>
      <c r="B243" s="91" t="s">
        <v>114</v>
      </c>
      <c r="C243" s="92">
        <v>0</v>
      </c>
      <c r="D243" s="92">
        <v>0</v>
      </c>
      <c r="E243" s="93" t="e">
        <f t="shared" si="3"/>
        <v>#DIV/0!</v>
      </c>
    </row>
    <row r="244" spans="1:5" ht="33.75" x14ac:dyDescent="0.25">
      <c r="A244" s="90" t="s">
        <v>234</v>
      </c>
      <c r="B244" s="91" t="s">
        <v>235</v>
      </c>
      <c r="C244" s="92">
        <v>4778</v>
      </c>
      <c r="D244" s="92">
        <v>1625.1</v>
      </c>
      <c r="E244" s="93">
        <f t="shared" si="3"/>
        <v>34.012138970280446</v>
      </c>
    </row>
    <row r="245" spans="1:5" ht="22.5" x14ac:dyDescent="0.25">
      <c r="A245" s="90" t="s">
        <v>236</v>
      </c>
      <c r="B245" s="91" t="s">
        <v>237</v>
      </c>
      <c r="C245" s="92">
        <v>0</v>
      </c>
      <c r="D245" s="92">
        <v>1625.1</v>
      </c>
      <c r="E245" s="93" t="e">
        <f t="shared" si="3"/>
        <v>#DIV/0!</v>
      </c>
    </row>
    <row r="246" spans="1:5" ht="22.5" x14ac:dyDescent="0.25">
      <c r="A246" s="90">
        <v>3721</v>
      </c>
      <c r="B246" s="91" t="s">
        <v>323</v>
      </c>
      <c r="C246" s="92">
        <v>0</v>
      </c>
      <c r="D246" s="92">
        <v>1625.1</v>
      </c>
      <c r="E246" s="93" t="e">
        <f t="shared" si="3"/>
        <v>#DIV/0!</v>
      </c>
    </row>
    <row r="247" spans="1:5" ht="22.5" x14ac:dyDescent="0.25">
      <c r="A247" s="125" t="s">
        <v>276</v>
      </c>
      <c r="B247" s="126" t="s">
        <v>277</v>
      </c>
      <c r="C247" s="127">
        <v>0</v>
      </c>
      <c r="D247" s="127">
        <v>0</v>
      </c>
      <c r="E247" s="128" t="e">
        <f t="shared" si="3"/>
        <v>#DIV/0!</v>
      </c>
    </row>
    <row r="248" spans="1:5" x14ac:dyDescent="0.25">
      <c r="A248" s="114" t="s">
        <v>268</v>
      </c>
      <c r="B248" s="115" t="s">
        <v>269</v>
      </c>
      <c r="C248" s="116">
        <v>0</v>
      </c>
      <c r="D248" s="116">
        <v>0</v>
      </c>
      <c r="E248" s="117" t="e">
        <f t="shared" si="3"/>
        <v>#DIV/0!</v>
      </c>
    </row>
    <row r="249" spans="1:5" x14ac:dyDescent="0.25">
      <c r="A249" s="129" t="s">
        <v>278</v>
      </c>
      <c r="B249" s="130" t="s">
        <v>279</v>
      </c>
      <c r="C249" s="131">
        <v>0</v>
      </c>
      <c r="D249" s="131">
        <v>0</v>
      </c>
      <c r="E249" s="132" t="e">
        <f t="shared" si="3"/>
        <v>#DIV/0!</v>
      </c>
    </row>
    <row r="250" spans="1:5" ht="22.5" x14ac:dyDescent="0.25">
      <c r="A250" s="90" t="s">
        <v>198</v>
      </c>
      <c r="B250" s="91" t="s">
        <v>6</v>
      </c>
      <c r="C250" s="92">
        <v>0</v>
      </c>
      <c r="D250" s="92">
        <v>0</v>
      </c>
      <c r="E250" s="93" t="e">
        <f t="shared" si="3"/>
        <v>#DIV/0!</v>
      </c>
    </row>
    <row r="251" spans="1:5" ht="22.5" x14ac:dyDescent="0.25">
      <c r="A251" s="90" t="s">
        <v>206</v>
      </c>
      <c r="B251" s="91" t="s">
        <v>136</v>
      </c>
      <c r="C251" s="92">
        <v>0</v>
      </c>
      <c r="D251" s="92">
        <v>0</v>
      </c>
      <c r="E251" s="93" t="e">
        <f t="shared" si="3"/>
        <v>#DIV/0!</v>
      </c>
    </row>
    <row r="252" spans="1:5" ht="22.5" x14ac:dyDescent="0.25">
      <c r="A252" s="90" t="s">
        <v>207</v>
      </c>
      <c r="B252" s="91" t="s">
        <v>137</v>
      </c>
      <c r="C252" s="92">
        <v>0</v>
      </c>
      <c r="D252" s="92">
        <v>0</v>
      </c>
      <c r="E252" s="93" t="e">
        <f t="shared" si="3"/>
        <v>#DIV/0!</v>
      </c>
    </row>
    <row r="253" spans="1:5" s="140" customFormat="1" ht="22.5" x14ac:dyDescent="0.25">
      <c r="A253" s="125" t="s">
        <v>324</v>
      </c>
      <c r="B253" s="126" t="s">
        <v>325</v>
      </c>
      <c r="C253" s="127">
        <v>0</v>
      </c>
      <c r="D253" s="127">
        <v>6262.25</v>
      </c>
      <c r="E253" s="128" t="e">
        <f t="shared" si="3"/>
        <v>#DIV/0!</v>
      </c>
    </row>
    <row r="254" spans="1:5" s="140" customFormat="1" x14ac:dyDescent="0.25">
      <c r="A254" s="114" t="s">
        <v>268</v>
      </c>
      <c r="B254" s="115" t="s">
        <v>269</v>
      </c>
      <c r="C254" s="116">
        <v>0</v>
      </c>
      <c r="D254" s="116">
        <v>5587</v>
      </c>
      <c r="E254" s="117" t="e">
        <f t="shared" si="3"/>
        <v>#DIV/0!</v>
      </c>
    </row>
    <row r="255" spans="1:5" s="140" customFormat="1" x14ac:dyDescent="0.25">
      <c r="A255" s="129" t="s">
        <v>278</v>
      </c>
      <c r="B255" s="130" t="s">
        <v>279</v>
      </c>
      <c r="C255" s="131">
        <v>0</v>
      </c>
      <c r="D255" s="131">
        <v>5587</v>
      </c>
      <c r="E255" s="132" t="e">
        <f t="shared" si="3"/>
        <v>#DIV/0!</v>
      </c>
    </row>
    <row r="256" spans="1:5" s="140" customFormat="1" ht="22.5" x14ac:dyDescent="0.25">
      <c r="A256" s="90" t="s">
        <v>198</v>
      </c>
      <c r="B256" s="91" t="s">
        <v>6</v>
      </c>
      <c r="C256" s="92">
        <v>0</v>
      </c>
      <c r="D256" s="92">
        <v>5587</v>
      </c>
      <c r="E256" s="93" t="e">
        <f t="shared" si="3"/>
        <v>#DIV/0!</v>
      </c>
    </row>
    <row r="257" spans="1:5" s="140" customFormat="1" ht="22.5" x14ac:dyDescent="0.25">
      <c r="A257" s="90" t="s">
        <v>206</v>
      </c>
      <c r="B257" s="91" t="s">
        <v>136</v>
      </c>
      <c r="C257" s="92">
        <v>0</v>
      </c>
      <c r="D257" s="92">
        <v>5587</v>
      </c>
      <c r="E257" s="93" t="e">
        <f t="shared" si="3"/>
        <v>#DIV/0!</v>
      </c>
    </row>
    <row r="258" spans="1:5" s="140" customFormat="1" ht="22.5" x14ac:dyDescent="0.25">
      <c r="A258" s="90" t="s">
        <v>207</v>
      </c>
      <c r="B258" s="91" t="s">
        <v>137</v>
      </c>
      <c r="C258" s="92">
        <v>0</v>
      </c>
      <c r="D258" s="92">
        <v>5587</v>
      </c>
      <c r="E258" s="93" t="e">
        <f t="shared" si="3"/>
        <v>#DIV/0!</v>
      </c>
    </row>
    <row r="259" spans="1:5" s="140" customFormat="1" ht="22.5" x14ac:dyDescent="0.25">
      <c r="A259" s="90">
        <v>4511</v>
      </c>
      <c r="B259" s="91" t="s">
        <v>137</v>
      </c>
      <c r="C259" s="92">
        <v>0</v>
      </c>
      <c r="D259" s="92">
        <v>5587</v>
      </c>
      <c r="E259" s="93" t="e">
        <f t="shared" si="3"/>
        <v>#DIV/0!</v>
      </c>
    </row>
    <row r="260" spans="1:5" x14ac:dyDescent="0.25">
      <c r="A260" s="114" t="s">
        <v>259</v>
      </c>
      <c r="B260" s="115" t="s">
        <v>260</v>
      </c>
      <c r="C260" s="116">
        <v>0</v>
      </c>
      <c r="D260" s="116">
        <v>675.25</v>
      </c>
      <c r="E260" s="117" t="e">
        <f t="shared" si="3"/>
        <v>#DIV/0!</v>
      </c>
    </row>
    <row r="261" spans="1:5" x14ac:dyDescent="0.25">
      <c r="A261" s="129" t="s">
        <v>261</v>
      </c>
      <c r="B261" s="130" t="s">
        <v>262</v>
      </c>
      <c r="C261" s="131">
        <v>0</v>
      </c>
      <c r="D261" s="131">
        <v>675.25</v>
      </c>
      <c r="E261" s="132" t="e">
        <f t="shared" si="3"/>
        <v>#DIV/0!</v>
      </c>
    </row>
    <row r="262" spans="1:5" ht="22.5" x14ac:dyDescent="0.25">
      <c r="A262" s="90" t="s">
        <v>198</v>
      </c>
      <c r="B262" s="91" t="s">
        <v>6</v>
      </c>
      <c r="C262" s="92">
        <v>0</v>
      </c>
      <c r="D262" s="92">
        <v>675.25</v>
      </c>
      <c r="E262" s="93" t="e">
        <f t="shared" si="3"/>
        <v>#DIV/0!</v>
      </c>
    </row>
    <row r="263" spans="1:5" ht="22.5" x14ac:dyDescent="0.25">
      <c r="A263" s="90" t="s">
        <v>206</v>
      </c>
      <c r="B263" s="91" t="s">
        <v>136</v>
      </c>
      <c r="C263" s="92">
        <v>0</v>
      </c>
      <c r="D263" s="92">
        <v>675.25</v>
      </c>
      <c r="E263" s="93" t="e">
        <f t="shared" si="3"/>
        <v>#DIV/0!</v>
      </c>
    </row>
    <row r="264" spans="1:5" ht="22.5" x14ac:dyDescent="0.25">
      <c r="A264" s="90" t="s">
        <v>207</v>
      </c>
      <c r="B264" s="91" t="s">
        <v>137</v>
      </c>
      <c r="C264" s="92">
        <v>0</v>
      </c>
      <c r="D264" s="92">
        <v>675.25</v>
      </c>
      <c r="E264" s="93" t="e">
        <f t="shared" si="3"/>
        <v>#DIV/0!</v>
      </c>
    </row>
    <row r="265" spans="1:5" ht="22.5" x14ac:dyDescent="0.25">
      <c r="A265" s="90">
        <v>4511</v>
      </c>
      <c r="B265" s="91" t="s">
        <v>137</v>
      </c>
      <c r="C265" s="92">
        <v>0</v>
      </c>
      <c r="D265" s="92">
        <v>675.25</v>
      </c>
      <c r="E265" s="93" t="e">
        <f t="shared" si="3"/>
        <v>#DIV/0!</v>
      </c>
    </row>
    <row r="266" spans="1:5" x14ac:dyDescent="0.25">
      <c r="A266" s="114" t="s">
        <v>246</v>
      </c>
      <c r="B266" s="115" t="s">
        <v>247</v>
      </c>
      <c r="C266" s="116">
        <v>264000</v>
      </c>
      <c r="D266" s="116">
        <v>118130.94</v>
      </c>
      <c r="E266" s="117">
        <f t="shared" si="3"/>
        <v>44.746568181818184</v>
      </c>
    </row>
    <row r="267" spans="1:5" x14ac:dyDescent="0.25">
      <c r="A267" s="141"/>
      <c r="B267" s="142"/>
      <c r="C267" s="94"/>
      <c r="D267" s="94"/>
      <c r="E267" s="143"/>
    </row>
    <row r="268" spans="1:5" x14ac:dyDescent="0.25">
      <c r="A268" s="141"/>
      <c r="B268" s="142"/>
      <c r="C268" s="94"/>
      <c r="D268" s="94"/>
      <c r="E268" s="143"/>
    </row>
    <row r="269" spans="1:5" x14ac:dyDescent="0.25">
      <c r="A269" s="141"/>
      <c r="B269" s="142"/>
      <c r="C269" s="94"/>
      <c r="D269" s="94"/>
      <c r="E269" s="143"/>
    </row>
    <row r="270" spans="1:5" ht="22.5" x14ac:dyDescent="0.25">
      <c r="A270" s="125" t="s">
        <v>326</v>
      </c>
      <c r="B270" s="126" t="s">
        <v>327</v>
      </c>
      <c r="C270" s="127">
        <v>0</v>
      </c>
      <c r="D270" s="127">
        <v>0</v>
      </c>
      <c r="E270" s="128" t="e">
        <f t="shared" si="3"/>
        <v>#DIV/0!</v>
      </c>
    </row>
    <row r="271" spans="1:5" x14ac:dyDescent="0.25">
      <c r="A271" s="114" t="s">
        <v>217</v>
      </c>
      <c r="B271" s="115" t="s">
        <v>218</v>
      </c>
      <c r="C271" s="116">
        <v>0</v>
      </c>
      <c r="D271" s="116">
        <v>0</v>
      </c>
      <c r="E271" s="117" t="e">
        <f t="shared" si="3"/>
        <v>#DIV/0!</v>
      </c>
    </row>
    <row r="272" spans="1:5" x14ac:dyDescent="0.25">
      <c r="A272" s="129" t="s">
        <v>219</v>
      </c>
      <c r="B272" s="130" t="s">
        <v>218</v>
      </c>
      <c r="C272" s="131">
        <v>0</v>
      </c>
      <c r="D272" s="131">
        <v>0</v>
      </c>
      <c r="E272" s="132" t="e">
        <f t="shared" ref="E272:E314" si="4">D272/C272*100</f>
        <v>#DIV/0!</v>
      </c>
    </row>
    <row r="273" spans="1:5" ht="22.5" x14ac:dyDescent="0.25">
      <c r="A273" s="90" t="s">
        <v>198</v>
      </c>
      <c r="B273" s="91" t="s">
        <v>6</v>
      </c>
      <c r="C273" s="92">
        <v>0</v>
      </c>
      <c r="D273" s="92">
        <v>0</v>
      </c>
      <c r="E273" s="93" t="e">
        <f t="shared" si="4"/>
        <v>#DIV/0!</v>
      </c>
    </row>
    <row r="274" spans="1:5" ht="22.5" x14ac:dyDescent="0.25">
      <c r="A274" s="90" t="s">
        <v>206</v>
      </c>
      <c r="B274" s="91" t="s">
        <v>136</v>
      </c>
      <c r="C274" s="92">
        <v>0</v>
      </c>
      <c r="D274" s="92">
        <v>0</v>
      </c>
      <c r="E274" s="93" t="e">
        <f t="shared" si="4"/>
        <v>#DIV/0!</v>
      </c>
    </row>
    <row r="275" spans="1:5" ht="22.5" x14ac:dyDescent="0.25">
      <c r="A275" s="90" t="s">
        <v>207</v>
      </c>
      <c r="B275" s="91" t="s">
        <v>137</v>
      </c>
      <c r="C275" s="92">
        <v>0</v>
      </c>
      <c r="D275" s="92">
        <v>0</v>
      </c>
      <c r="E275" s="93" t="e">
        <f t="shared" si="4"/>
        <v>#DIV/0!</v>
      </c>
    </row>
    <row r="276" spans="1:5" x14ac:dyDescent="0.25">
      <c r="A276" s="114" t="s">
        <v>268</v>
      </c>
      <c r="B276" s="115" t="s">
        <v>269</v>
      </c>
      <c r="C276" s="116">
        <v>0</v>
      </c>
      <c r="D276" s="116">
        <v>0</v>
      </c>
      <c r="E276" s="117" t="e">
        <f t="shared" si="4"/>
        <v>#DIV/0!</v>
      </c>
    </row>
    <row r="277" spans="1:5" ht="22.5" x14ac:dyDescent="0.25">
      <c r="A277" s="129" t="s">
        <v>270</v>
      </c>
      <c r="B277" s="130" t="s">
        <v>271</v>
      </c>
      <c r="C277" s="131">
        <v>0</v>
      </c>
      <c r="D277" s="131">
        <v>0</v>
      </c>
      <c r="E277" s="132" t="e">
        <f t="shared" si="4"/>
        <v>#DIV/0!</v>
      </c>
    </row>
    <row r="278" spans="1:5" ht="22.5" x14ac:dyDescent="0.25">
      <c r="A278" s="90" t="s">
        <v>198</v>
      </c>
      <c r="B278" s="91" t="s">
        <v>6</v>
      </c>
      <c r="C278" s="92">
        <v>0</v>
      </c>
      <c r="D278" s="92">
        <v>0</v>
      </c>
      <c r="E278" s="93" t="e">
        <f t="shared" si="4"/>
        <v>#DIV/0!</v>
      </c>
    </row>
    <row r="279" spans="1:5" ht="22.5" x14ac:dyDescent="0.25">
      <c r="A279" s="90" t="s">
        <v>206</v>
      </c>
      <c r="B279" s="91" t="s">
        <v>136</v>
      </c>
      <c r="C279" s="92">
        <v>0</v>
      </c>
      <c r="D279" s="92">
        <v>0</v>
      </c>
      <c r="E279" s="93" t="e">
        <f t="shared" si="4"/>
        <v>#DIV/0!</v>
      </c>
    </row>
    <row r="280" spans="1:5" ht="22.5" x14ac:dyDescent="0.25">
      <c r="A280" s="90" t="s">
        <v>207</v>
      </c>
      <c r="B280" s="91" t="s">
        <v>137</v>
      </c>
      <c r="C280" s="92">
        <v>0</v>
      </c>
      <c r="D280" s="92">
        <v>0</v>
      </c>
      <c r="E280" s="93" t="e">
        <f t="shared" si="4"/>
        <v>#DIV/0!</v>
      </c>
    </row>
    <row r="281" spans="1:5" x14ac:dyDescent="0.25">
      <c r="A281" s="129" t="s">
        <v>272</v>
      </c>
      <c r="B281" s="130" t="s">
        <v>273</v>
      </c>
      <c r="C281" s="131">
        <v>0</v>
      </c>
      <c r="D281" s="131">
        <v>0</v>
      </c>
      <c r="E281" s="132" t="e">
        <f t="shared" si="4"/>
        <v>#DIV/0!</v>
      </c>
    </row>
    <row r="282" spans="1:5" ht="22.5" x14ac:dyDescent="0.25">
      <c r="A282" s="90" t="s">
        <v>198</v>
      </c>
      <c r="B282" s="91" t="s">
        <v>6</v>
      </c>
      <c r="C282" s="92">
        <v>0</v>
      </c>
      <c r="D282" s="92">
        <v>0</v>
      </c>
      <c r="E282" s="93" t="e">
        <f t="shared" si="4"/>
        <v>#DIV/0!</v>
      </c>
    </row>
    <row r="283" spans="1:5" ht="22.5" x14ac:dyDescent="0.25">
      <c r="A283" s="90" t="s">
        <v>206</v>
      </c>
      <c r="B283" s="91" t="s">
        <v>136</v>
      </c>
      <c r="C283" s="92">
        <v>0</v>
      </c>
      <c r="D283" s="92">
        <v>0</v>
      </c>
      <c r="E283" s="93" t="e">
        <f t="shared" si="4"/>
        <v>#DIV/0!</v>
      </c>
    </row>
    <row r="284" spans="1:5" ht="22.5" x14ac:dyDescent="0.25">
      <c r="A284" s="90" t="s">
        <v>207</v>
      </c>
      <c r="B284" s="91" t="s">
        <v>137</v>
      </c>
      <c r="C284" s="92">
        <v>0</v>
      </c>
      <c r="D284" s="92">
        <v>0</v>
      </c>
      <c r="E284" s="93" t="e">
        <f t="shared" si="4"/>
        <v>#DIV/0!</v>
      </c>
    </row>
    <row r="285" spans="1:5" ht="22.5" x14ac:dyDescent="0.25">
      <c r="A285" s="125" t="s">
        <v>280</v>
      </c>
      <c r="B285" s="126" t="s">
        <v>281</v>
      </c>
      <c r="C285" s="127">
        <v>80000</v>
      </c>
      <c r="D285" s="127">
        <v>0</v>
      </c>
      <c r="E285" s="128">
        <f t="shared" si="4"/>
        <v>0</v>
      </c>
    </row>
    <row r="286" spans="1:5" x14ac:dyDescent="0.25">
      <c r="A286" s="114" t="s">
        <v>217</v>
      </c>
      <c r="B286" s="115" t="s">
        <v>218</v>
      </c>
      <c r="C286" s="116">
        <v>80000</v>
      </c>
      <c r="D286" s="116">
        <v>0</v>
      </c>
      <c r="E286" s="117">
        <f t="shared" si="4"/>
        <v>0</v>
      </c>
    </row>
    <row r="287" spans="1:5" x14ac:dyDescent="0.25">
      <c r="A287" s="129" t="s">
        <v>219</v>
      </c>
      <c r="B287" s="130" t="s">
        <v>218</v>
      </c>
      <c r="C287" s="131">
        <v>80000</v>
      </c>
      <c r="D287" s="131">
        <v>0</v>
      </c>
      <c r="E287" s="132">
        <f t="shared" si="4"/>
        <v>0</v>
      </c>
    </row>
    <row r="288" spans="1:5" x14ac:dyDescent="0.25">
      <c r="A288" s="90" t="s">
        <v>192</v>
      </c>
      <c r="B288" s="91" t="s">
        <v>4</v>
      </c>
      <c r="C288" s="92">
        <v>80000</v>
      </c>
      <c r="D288" s="92">
        <v>0</v>
      </c>
      <c r="E288" s="93">
        <f t="shared" si="4"/>
        <v>0</v>
      </c>
    </row>
    <row r="289" spans="1:5" x14ac:dyDescent="0.25">
      <c r="A289" s="90" t="s">
        <v>220</v>
      </c>
      <c r="B289" s="91" t="s">
        <v>5</v>
      </c>
      <c r="C289" s="92">
        <v>50000</v>
      </c>
      <c r="D289" s="92">
        <v>0</v>
      </c>
      <c r="E289" s="93">
        <f t="shared" si="4"/>
        <v>0</v>
      </c>
    </row>
    <row r="290" spans="1:5" x14ac:dyDescent="0.25">
      <c r="A290" s="90" t="s">
        <v>221</v>
      </c>
      <c r="B290" s="91" t="s">
        <v>27</v>
      </c>
      <c r="C290" s="92">
        <v>0</v>
      </c>
      <c r="D290" s="92">
        <v>0</v>
      </c>
      <c r="E290" s="93" t="e">
        <f t="shared" si="4"/>
        <v>#DIV/0!</v>
      </c>
    </row>
    <row r="291" spans="1:5" x14ac:dyDescent="0.25">
      <c r="A291" s="90" t="s">
        <v>222</v>
      </c>
      <c r="B291" s="91" t="s">
        <v>94</v>
      </c>
      <c r="C291" s="92">
        <v>0</v>
      </c>
      <c r="D291" s="92">
        <v>0</v>
      </c>
      <c r="E291" s="93" t="e">
        <f t="shared" si="4"/>
        <v>#DIV/0!</v>
      </c>
    </row>
    <row r="292" spans="1:5" x14ac:dyDescent="0.25">
      <c r="A292" s="90" t="s">
        <v>193</v>
      </c>
      <c r="B292" s="91" t="s">
        <v>13</v>
      </c>
      <c r="C292" s="92">
        <v>30000</v>
      </c>
      <c r="D292" s="92">
        <v>0</v>
      </c>
      <c r="E292" s="93">
        <f t="shared" si="4"/>
        <v>0</v>
      </c>
    </row>
    <row r="293" spans="1:5" x14ac:dyDescent="0.25">
      <c r="A293" s="90" t="s">
        <v>194</v>
      </c>
      <c r="B293" s="91" t="s">
        <v>104</v>
      </c>
      <c r="C293" s="92">
        <v>0</v>
      </c>
      <c r="D293" s="92">
        <v>0</v>
      </c>
      <c r="E293" s="93" t="e">
        <f t="shared" si="4"/>
        <v>#DIV/0!</v>
      </c>
    </row>
    <row r="294" spans="1:5" ht="22.5" x14ac:dyDescent="0.25">
      <c r="A294" s="125" t="s">
        <v>282</v>
      </c>
      <c r="B294" s="126" t="s">
        <v>283</v>
      </c>
      <c r="C294" s="127">
        <v>38000</v>
      </c>
      <c r="D294" s="127">
        <v>10342.290000000001</v>
      </c>
      <c r="E294" s="128">
        <f t="shared" si="4"/>
        <v>27.216552631578949</v>
      </c>
    </row>
    <row r="295" spans="1:5" x14ac:dyDescent="0.25">
      <c r="A295" s="114" t="s">
        <v>217</v>
      </c>
      <c r="B295" s="115" t="s">
        <v>218</v>
      </c>
      <c r="C295" s="116">
        <v>38000</v>
      </c>
      <c r="D295" s="116">
        <v>10342.290000000001</v>
      </c>
      <c r="E295" s="117">
        <f t="shared" si="4"/>
        <v>27.216552631578949</v>
      </c>
    </row>
    <row r="296" spans="1:5" x14ac:dyDescent="0.25">
      <c r="A296" s="129" t="s">
        <v>219</v>
      </c>
      <c r="B296" s="130" t="s">
        <v>218</v>
      </c>
      <c r="C296" s="131">
        <v>38000</v>
      </c>
      <c r="D296" s="131">
        <v>10342.290000000001</v>
      </c>
      <c r="E296" s="132">
        <f t="shared" si="4"/>
        <v>27.216552631578949</v>
      </c>
    </row>
    <row r="297" spans="1:5" x14ac:dyDescent="0.25">
      <c r="A297" s="90" t="s">
        <v>192</v>
      </c>
      <c r="B297" s="91" t="s">
        <v>4</v>
      </c>
      <c r="C297" s="92">
        <v>38000</v>
      </c>
      <c r="D297" s="92">
        <v>10342.290000000001</v>
      </c>
      <c r="E297" s="93">
        <f t="shared" si="4"/>
        <v>27.216552631578949</v>
      </c>
    </row>
    <row r="298" spans="1:5" x14ac:dyDescent="0.25">
      <c r="A298" s="90" t="s">
        <v>220</v>
      </c>
      <c r="B298" s="91" t="s">
        <v>5</v>
      </c>
      <c r="C298" s="92">
        <v>38000</v>
      </c>
      <c r="D298" s="92">
        <v>10342.290000000001</v>
      </c>
      <c r="E298" s="93">
        <f t="shared" si="4"/>
        <v>27.216552631578949</v>
      </c>
    </row>
    <row r="299" spans="1:5" x14ac:dyDescent="0.25">
      <c r="A299" s="90" t="s">
        <v>221</v>
      </c>
      <c r="B299" s="91" t="s">
        <v>27</v>
      </c>
      <c r="C299" s="92">
        <v>0</v>
      </c>
      <c r="D299" s="92">
        <v>8877.5</v>
      </c>
      <c r="E299" s="93" t="e">
        <f t="shared" si="4"/>
        <v>#DIV/0!</v>
      </c>
    </row>
    <row r="300" spans="1:5" x14ac:dyDescent="0.25">
      <c r="A300" s="90">
        <v>3111</v>
      </c>
      <c r="B300" s="91" t="s">
        <v>28</v>
      </c>
      <c r="C300" s="92">
        <v>0</v>
      </c>
      <c r="D300" s="92">
        <v>8877.5</v>
      </c>
      <c r="E300" s="93" t="e">
        <f t="shared" si="4"/>
        <v>#DIV/0!</v>
      </c>
    </row>
    <row r="301" spans="1:5" x14ac:dyDescent="0.25">
      <c r="A301" s="90" t="s">
        <v>222</v>
      </c>
      <c r="B301" s="91" t="s">
        <v>94</v>
      </c>
      <c r="C301" s="92">
        <v>0</v>
      </c>
      <c r="D301" s="92">
        <v>1464.79</v>
      </c>
      <c r="E301" s="93" t="e">
        <f t="shared" si="4"/>
        <v>#DIV/0!</v>
      </c>
    </row>
    <row r="302" spans="1:5" ht="22.5" x14ac:dyDescent="0.25">
      <c r="A302" s="90">
        <v>3132</v>
      </c>
      <c r="B302" s="91" t="s">
        <v>95</v>
      </c>
      <c r="C302" s="92">
        <v>0</v>
      </c>
      <c r="D302" s="92">
        <v>1464.79</v>
      </c>
      <c r="E302" s="93" t="e">
        <f t="shared" si="4"/>
        <v>#DIV/0!</v>
      </c>
    </row>
    <row r="303" spans="1:5" x14ac:dyDescent="0.25">
      <c r="A303" s="90" t="s">
        <v>193</v>
      </c>
      <c r="B303" s="91" t="s">
        <v>13</v>
      </c>
      <c r="C303" s="92">
        <v>0</v>
      </c>
      <c r="D303" s="92">
        <v>0</v>
      </c>
      <c r="E303" s="93" t="e">
        <f t="shared" si="4"/>
        <v>#DIV/0!</v>
      </c>
    </row>
    <row r="304" spans="1:5" x14ac:dyDescent="0.25">
      <c r="A304" s="90" t="s">
        <v>223</v>
      </c>
      <c r="B304" s="91" t="s">
        <v>29</v>
      </c>
      <c r="C304" s="92">
        <v>0</v>
      </c>
      <c r="D304" s="92">
        <v>0</v>
      </c>
      <c r="E304" s="93" t="e">
        <f t="shared" si="4"/>
        <v>#DIV/0!</v>
      </c>
    </row>
    <row r="305" spans="1:5" ht="22.5" x14ac:dyDescent="0.25">
      <c r="A305" s="125" t="s">
        <v>284</v>
      </c>
      <c r="B305" s="126" t="s">
        <v>285</v>
      </c>
      <c r="C305" s="127">
        <v>6636</v>
      </c>
      <c r="D305" s="127">
        <v>0</v>
      </c>
      <c r="E305" s="128">
        <f t="shared" si="4"/>
        <v>0</v>
      </c>
    </row>
    <row r="306" spans="1:5" x14ac:dyDescent="0.25">
      <c r="A306" s="114" t="s">
        <v>217</v>
      </c>
      <c r="B306" s="115" t="s">
        <v>218</v>
      </c>
      <c r="C306" s="116">
        <v>6636</v>
      </c>
      <c r="D306" s="116">
        <v>0</v>
      </c>
      <c r="E306" s="117">
        <f t="shared" si="4"/>
        <v>0</v>
      </c>
    </row>
    <row r="307" spans="1:5" x14ac:dyDescent="0.25">
      <c r="A307" s="129" t="s">
        <v>219</v>
      </c>
      <c r="B307" s="130" t="s">
        <v>218</v>
      </c>
      <c r="C307" s="131">
        <v>6636</v>
      </c>
      <c r="D307" s="131">
        <v>0</v>
      </c>
      <c r="E307" s="132">
        <f t="shared" si="4"/>
        <v>0</v>
      </c>
    </row>
    <row r="308" spans="1:5" x14ac:dyDescent="0.25">
      <c r="A308" s="90" t="s">
        <v>192</v>
      </c>
      <c r="B308" s="91" t="s">
        <v>4</v>
      </c>
      <c r="C308" s="92">
        <v>6636</v>
      </c>
      <c r="D308" s="92">
        <v>0</v>
      </c>
      <c r="E308" s="93">
        <f t="shared" si="4"/>
        <v>0</v>
      </c>
    </row>
    <row r="309" spans="1:5" x14ac:dyDescent="0.25">
      <c r="A309" s="90" t="s">
        <v>220</v>
      </c>
      <c r="B309" s="91" t="s">
        <v>5</v>
      </c>
      <c r="C309" s="92">
        <v>6636</v>
      </c>
      <c r="D309" s="92">
        <v>0</v>
      </c>
      <c r="E309" s="93">
        <f t="shared" si="4"/>
        <v>0</v>
      </c>
    </row>
    <row r="310" spans="1:5" x14ac:dyDescent="0.25">
      <c r="A310" s="90" t="s">
        <v>221</v>
      </c>
      <c r="B310" s="91" t="s">
        <v>27</v>
      </c>
      <c r="C310" s="92">
        <v>0</v>
      </c>
      <c r="D310" s="92">
        <v>0</v>
      </c>
      <c r="E310" s="93" t="e">
        <f t="shared" si="4"/>
        <v>#DIV/0!</v>
      </c>
    </row>
    <row r="311" spans="1:5" x14ac:dyDescent="0.25">
      <c r="A311" s="90" t="s">
        <v>222</v>
      </c>
      <c r="B311" s="91" t="s">
        <v>94</v>
      </c>
      <c r="C311" s="92">
        <v>0</v>
      </c>
      <c r="D311" s="92">
        <v>0</v>
      </c>
      <c r="E311" s="93" t="e">
        <f t="shared" si="4"/>
        <v>#DIV/0!</v>
      </c>
    </row>
    <row r="312" spans="1:5" ht="22.5" x14ac:dyDescent="0.25">
      <c r="A312" s="90" t="s">
        <v>198</v>
      </c>
      <c r="B312" s="91" t="s">
        <v>6</v>
      </c>
      <c r="C312" s="92">
        <v>0</v>
      </c>
      <c r="D312" s="92">
        <v>0</v>
      </c>
      <c r="E312" s="93" t="e">
        <f t="shared" si="4"/>
        <v>#DIV/0!</v>
      </c>
    </row>
    <row r="313" spans="1:5" ht="22.5" x14ac:dyDescent="0.25">
      <c r="A313" s="118" t="s">
        <v>199</v>
      </c>
      <c r="B313" s="119" t="s">
        <v>200</v>
      </c>
      <c r="C313" s="120">
        <v>0</v>
      </c>
      <c r="D313" s="120">
        <v>0</v>
      </c>
      <c r="E313" s="93" t="e">
        <f t="shared" si="4"/>
        <v>#DIV/0!</v>
      </c>
    </row>
    <row r="314" spans="1:5" x14ac:dyDescent="0.25">
      <c r="A314" s="121" t="s">
        <v>201</v>
      </c>
      <c r="B314" s="122" t="s">
        <v>128</v>
      </c>
      <c r="C314" s="123">
        <v>0</v>
      </c>
      <c r="D314" s="123">
        <v>0</v>
      </c>
      <c r="E314" s="124" t="e">
        <f t="shared" si="4"/>
        <v>#DIV/0!</v>
      </c>
    </row>
    <row r="316" spans="1:5" x14ac:dyDescent="0.25">
      <c r="A316" s="118"/>
      <c r="B316" s="149" t="s">
        <v>330</v>
      </c>
      <c r="D316" t="s">
        <v>286</v>
      </c>
    </row>
    <row r="317" spans="1:5" x14ac:dyDescent="0.25">
      <c r="D317" t="s">
        <v>331</v>
      </c>
    </row>
  </sheetData>
  <mergeCells count="5">
    <mergeCell ref="A1:B2"/>
    <mergeCell ref="A3:B4"/>
    <mergeCell ref="A5:B5"/>
    <mergeCell ref="A9:B9"/>
    <mergeCell ref="B8:I8"/>
  </mergeCells>
  <pageMargins left="0.7" right="0.7" top="0.75" bottom="0.75" header="0.3" footer="0.3"/>
  <pageSetup paperSize="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</vt:lpstr>
      <vt:lpstr>Rashodi i prihodi prema izvoru</vt:lpstr>
      <vt:lpstr>Rashodi prema funkcijskoj k </vt:lpstr>
      <vt:lpstr>Račun financiranja </vt:lpstr>
      <vt:lpstr>Račun fin prema izvorima f</vt:lpstr>
      <vt:lpstr>Programska klasifikacija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Korisnik</cp:lastModifiedBy>
  <cp:lastPrinted>2025-07-24T13:10:43Z</cp:lastPrinted>
  <dcterms:created xsi:type="dcterms:W3CDTF">2022-08-12T12:51:27Z</dcterms:created>
  <dcterms:modified xsi:type="dcterms:W3CDTF">2025-07-31T13:30:34Z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- Tablica za izradu financijskog plana PK JLP(R)S.xlsx</vt:lpwstr>
  </property>
</Properties>
</file>